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 23-12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J20" i="1"/>
  <c r="H20" i="1"/>
  <c r="F20" i="1" l="1"/>
  <c r="G7" i="1" l="1"/>
  <c r="I7" i="1"/>
  <c r="H7" i="1"/>
  <c r="J7" i="1" l="1"/>
  <c r="J12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H14" i="1" l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I20" i="1" l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<sst xmlns="http://schemas.openxmlformats.org/spreadsheetml/2006/main" count="51" uniqueCount="44">
  <si>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</si>
  <si>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</si>
  <si>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</si>
  <si>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</si>
  <si>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</si>
  <si>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</si>
  <si>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</si>
  <si>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</si>
  <si>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</si>
  <si>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</si>
  <si>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</si>
  <si>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</si>
  <si>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</si>
  <si>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</si>
  <si>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</si>
  <si>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</si>
  <si>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</si>
  <si>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</si>
  <si>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</si>
  <si>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</si>
  <si>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</si>
  <si>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</si>
  <si>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</si>
  <si>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</si>
  <si>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</si>
  <si>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</si>
  <si>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</si>
  <si>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</si>
  <si>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</si>
  <si>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</si>
  <si>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</si>
  <si>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</si>
  <si>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</si>
  <si>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</si>
  <si>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</si>
  <si>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</si>
  <si>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</si>
  <si>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</si>
  <si>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</si>
  <si>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Биточек мясной паровой</t>
  </si>
  <si>
    <t>Хлеб ржано-пшеничный</t>
  </si>
  <si>
    <t>Хлеб пшеничный витаминизированный</t>
  </si>
  <si>
    <t>Бутерброд с сыром</t>
  </si>
  <si>
    <t>Суп крестьянский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</si>
</sst>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2" fontId="7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6"/>
      <c r="C1" s="77"/>
      <c r="D1" s="78"/>
      <c r="E1" t="s">
        <v>18</v>
      </c>
      <c r="F1" s="9"/>
      <c r="I1" t="s">
        <v>1</v>
      </c>
      <c r="J1" s="73">
        <v>46122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9" t="s">
        <v>10</v>
      </c>
      <c r="B4" s="67" t="s">
        <v>22</v>
      </c>
      <c r="C4" s="59" t="s">
        <v>33</v>
      </c>
      <c r="D4" s="60" t="s">
        <v>34</v>
      </c>
      <c r="E4" s="63">
        <v>90</v>
      </c>
      <c r="F4" s="66">
        <v>63.59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9"/>
      <c r="B5" s="67" t="s">
        <v>16</v>
      </c>
      <c r="C5" s="59" t="s">
        <v>35</v>
      </c>
      <c r="D5" s="60" t="s">
        <v>36</v>
      </c>
      <c r="E5" s="62">
        <v>150</v>
      </c>
      <c r="F5" s="65">
        <v>9.5500000000000007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9"/>
      <c r="B6" s="67" t="s">
        <v>11</v>
      </c>
      <c r="C6" s="59" t="s">
        <v>37</v>
      </c>
      <c r="D6" s="60" t="s">
        <v>38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9"/>
      <c r="B7" s="74" t="s">
        <v>24</v>
      </c>
      <c r="C7" s="68">
        <v>44240</v>
      </c>
      <c r="D7" s="75" t="s">
        <v>42</v>
      </c>
      <c r="E7" s="69">
        <v>50</v>
      </c>
      <c r="F7" s="71">
        <v>34.44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9"/>
      <c r="B8" s="67" t="s">
        <v>23</v>
      </c>
      <c r="C8" s="61" t="s">
        <v>21</v>
      </c>
      <c r="D8" s="72" t="s">
        <v>40</v>
      </c>
      <c r="E8" s="63">
        <v>50</v>
      </c>
      <c r="F8" s="55">
        <v>4.92</v>
      </c>
      <c r="G8" s="63">
        <f>E8*68.97/30</f>
        <v>114.95</v>
      </c>
      <c r="H8" s="63">
        <f>E8*1.68/30</f>
        <v>2.8</v>
      </c>
      <c r="I8" s="63">
        <f>E8*0.33/30</f>
        <v>0.55000000000000004</v>
      </c>
      <c r="J8" s="63">
        <f>E8*14.82/30</f>
        <v>24.7</v>
      </c>
    </row>
    <row r="9" spans="1:11" ht="15.75" x14ac:dyDescent="0.25">
      <c r="A9" s="79"/>
      <c r="B9" s="12"/>
      <c r="C9" s="35"/>
      <c r="D9" s="47"/>
      <c r="E9" s="39">
        <f>E4+E5+E6+E7+E8</f>
        <v>540</v>
      </c>
      <c r="F9" s="39">
        <f>F4+F5+F6+F7+F8</f>
        <v>125.04</v>
      </c>
      <c r="G9" s="39">
        <f t="shared" ref="G9:J9" si="0">G4+G5+G6+G7+G8</f>
        <v>621.22</v>
      </c>
      <c r="H9" s="39">
        <f>H4+H5+H6+H7+H8</f>
        <v>22.955000000000002</v>
      </c>
      <c r="I9" s="39">
        <f t="shared" si="0"/>
        <v>19.670000000000002</v>
      </c>
      <c r="J9" s="39">
        <f t="shared" si="0"/>
        <v>88.13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13</v>
      </c>
      <c r="B12" s="21" t="s">
        <v>14</v>
      </c>
      <c r="C12" s="27" t="s">
        <v>25</v>
      </c>
      <c r="D12" s="57" t="s">
        <v>30</v>
      </c>
      <c r="E12" s="41">
        <v>60</v>
      </c>
      <c r="F12" s="52">
        <v>10.19</v>
      </c>
      <c r="G12" s="38">
        <f>E12*88.8/60</f>
        <v>88.8</v>
      </c>
      <c r="H12" s="44">
        <f>E12*2.16/60</f>
        <v>2.1600000000000006</v>
      </c>
      <c r="I12" s="44">
        <f>E12*4.5/60</f>
        <v>4.5</v>
      </c>
      <c r="J12" s="44">
        <f>E12*9.9/60</f>
        <v>9.9</v>
      </c>
      <c r="K12" s="29"/>
    </row>
    <row r="13" spans="1:11" ht="31.5" x14ac:dyDescent="0.25">
      <c r="A13" s="1"/>
      <c r="B13" s="13" t="s">
        <v>15</v>
      </c>
      <c r="C13" s="26" t="s">
        <v>26</v>
      </c>
      <c r="D13" s="58" t="s">
        <v>43</v>
      </c>
      <c r="E13" s="40">
        <v>200</v>
      </c>
      <c r="F13" s="52">
        <v>25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22</v>
      </c>
      <c r="C14" s="36" t="s">
        <v>27</v>
      </c>
      <c r="D14" s="58" t="s">
        <v>39</v>
      </c>
      <c r="E14" s="42">
        <v>104</v>
      </c>
      <c r="F14" s="53">
        <v>82.95</v>
      </c>
      <c r="G14" s="46">
        <f>E14*194/100</f>
        <v>201.76</v>
      </c>
      <c r="H14" s="45">
        <f>E14*11.7/90</f>
        <v>13.52</v>
      </c>
      <c r="I14" s="45">
        <f>E14*11.61/90</f>
        <v>13.416</v>
      </c>
      <c r="J14" s="45">
        <f>E14*5.76/90</f>
        <v>6.6559999999999997</v>
      </c>
      <c r="K14" s="30"/>
    </row>
    <row r="15" spans="1:11" ht="15.75" x14ac:dyDescent="0.25">
      <c r="A15" s="1"/>
      <c r="B15" s="13" t="s">
        <v>16</v>
      </c>
      <c r="C15" s="56" t="s">
        <v>28</v>
      </c>
      <c r="D15" s="58" t="s">
        <v>31</v>
      </c>
      <c r="E15" s="54">
        <v>150</v>
      </c>
      <c r="F15" s="53">
        <v>13.63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17</v>
      </c>
      <c r="C16" s="56" t="s">
        <v>29</v>
      </c>
      <c r="D16" s="25" t="s">
        <v>32</v>
      </c>
      <c r="E16" s="42">
        <v>200</v>
      </c>
      <c r="F16" s="53">
        <v>6.66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24</v>
      </c>
      <c r="C17" s="36" t="s">
        <v>21</v>
      </c>
      <c r="D17" s="72" t="s">
        <v>41</v>
      </c>
      <c r="E17" s="54">
        <v>30</v>
      </c>
      <c r="F17" s="55">
        <v>3.19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23</v>
      </c>
      <c r="C18" s="36" t="s">
        <v>21</v>
      </c>
      <c r="D18" s="72" t="s">
        <v>40</v>
      </c>
      <c r="E18" s="54">
        <v>35</v>
      </c>
      <c r="F18" s="55">
        <v>3.44</v>
      </c>
      <c r="G18" s="54">
        <f>E18*68.97/30</f>
        <v>80.464999999999989</v>
      </c>
      <c r="H18" s="54">
        <f>E18*1.68/30</f>
        <v>1.96</v>
      </c>
      <c r="I18" s="54">
        <f>E18*0.33/30</f>
        <v>0.38500000000000001</v>
      </c>
      <c r="J18" s="54">
        <f>E18*14.82/30</f>
        <v>17.290000000000003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779</v>
      </c>
      <c r="F20" s="51">
        <f>F12+F13+F14+F15+F16+F17+F18-0.01</f>
        <v>145.05000000000001</v>
      </c>
      <c r="G20" s="51">
        <f t="shared" ref="G20:I20" si="1">G12+G13+G14+G15+G16+G17+G18</f>
        <v>786.76499999999999</v>
      </c>
      <c r="H20" s="51">
        <f>H12+H13+H14+H15+H16+H17+H18-0.01</f>
        <v>27.234999999999999</v>
      </c>
      <c r="I20" s="51">
        <f t="shared" si="1"/>
        <v>29.086000000000006</v>
      </c>
      <c r="J20" s="51">
        <f>J12+J13+J14+J15+J16+J17+J18</f>
        <v>103.926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2026-03-18T08:34:18Z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