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" i="1" l="1"/>
  <c r="J18" i="1"/>
  <c r="B25" i="1" l="1"/>
  <c r="A25" i="1"/>
  <c r="L24" i="1"/>
  <c r="F24" i="1"/>
  <c r="J21" i="1"/>
  <c r="I21" i="1"/>
  <c r="H21" i="1"/>
  <c r="G21" i="1"/>
  <c r="J20" i="1"/>
  <c r="I20" i="1"/>
  <c r="H20" i="1"/>
  <c r="G20" i="1"/>
  <c r="I18" i="1"/>
  <c r="H18" i="1"/>
  <c r="A15" i="1"/>
  <c r="J10" i="1"/>
  <c r="I10" i="1"/>
  <c r="H10" i="1"/>
  <c r="G10" i="1"/>
  <c r="F25" i="1" l="1"/>
  <c r="G24" i="1"/>
  <c r="G25" i="1" s="1"/>
  <c r="I24" i="1"/>
  <c r="I25" i="1" s="1"/>
  <c r="H24" i="1"/>
  <c r="H25" i="1" s="1"/>
  <c r="J24" i="1"/>
  <c r="J25" i="1" s="1"/>
  <c r="L25" i="1"/>
</calcChain>
</file>

<file path=xl/sharedStrings.xml><?xml version="1.0" encoding="utf-8"?>
<sst xmlns="http://schemas.openxmlformats.org/spreadsheetml/2006/main" count="65" uniqueCount="58">
  <si>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</si>
  <si>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</si>
  <si>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</si>
  <si>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</si>
  <si>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</si>
  <si>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</si>
  <si>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</si>
  <si>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</si>
  <si>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</si>
  <si>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</si>
  <si>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</si>
  <si>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</si>
  <si>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</si>
  <si>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</si>
  <si>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</si>
  <si>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</si>
  <si>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</si>
  <si>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</si>
  <si>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</si>
  <si>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</si>
  <si>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</si>
  <si>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</si>
  <si>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</si>
  <si>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</si>
  <si>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</si>
  <si>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</si>
  <si>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</si>
  <si>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</si>
  <si>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</si>
  <si>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</si>
  <si>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</si>
  <si>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</si>
  <si>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</si>
  <si>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</si>
  <si>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</si>
  <si>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</si>
  <si>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</si>
  <si>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</si>
  <si>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хлеб черн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</si>
  <si>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</si>
  <si>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Председатель Правления ПК"СЫСЕРТСКОЕ РАЙПО"</t>
  </si>
  <si>
    <t>Шалапугина Н.В.</t>
  </si>
  <si>
    <t xml:space="preserve">макароны отварные </t>
  </si>
  <si>
    <t>какао на молоке</t>
  </si>
  <si>
    <t>36.10</t>
  </si>
  <si>
    <t>хлеб бел</t>
  </si>
  <si>
    <t xml:space="preserve">хдеб пшеничный витаминизированный </t>
  </si>
  <si>
    <t>41/1</t>
  </si>
  <si>
    <t>Суп лапша на куринном бульоне с зеленью</t>
  </si>
  <si>
    <t xml:space="preserve">Салат из картофеля с соленым огурцом, луком и  маслом растительным </t>
  </si>
  <si>
    <t>22.2</t>
  </si>
  <si>
    <t xml:space="preserve">тефтели мясные с рисом паровые </t>
  </si>
  <si>
    <t xml:space="preserve">напиток Золотой шар </t>
  </si>
  <si>
    <t>напиток</t>
  </si>
  <si>
    <t>37.2</t>
  </si>
  <si>
    <t>36.81</t>
  </si>
  <si>
    <t>салат из свежей капусты  с огурцом, растительным маслом</t>
  </si>
  <si>
    <t xml:space="preserve">голень бедро птицы отварное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</si>
</sst>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2" fontId="11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6" sqref="E6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40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41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28</v>
      </c>
      <c r="I3" s="8">
        <v>1</v>
      </c>
      <c r="J3" s="48">
        <v>2026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1</v>
      </c>
      <c r="B6" s="14">
        <v>3</v>
      </c>
      <c r="C6" s="15" t="s">
        <v>23</v>
      </c>
      <c r="D6" s="16" t="s">
        <v>24</v>
      </c>
      <c r="E6" s="46" t="s">
        <v>57</v>
      </c>
      <c r="F6" s="47">
        <v>100</v>
      </c>
      <c r="G6" s="41">
        <v>19.100000000000001</v>
      </c>
      <c r="H6" s="41">
        <v>15.9</v>
      </c>
      <c r="I6" s="41">
        <v>0.2</v>
      </c>
      <c r="J6" s="41">
        <v>220</v>
      </c>
      <c r="K6" s="51">
        <v>4232</v>
      </c>
      <c r="L6" s="56">
        <v>68.13</v>
      </c>
    </row>
    <row r="7" spans="1:12" ht="15.6">
      <c r="A7" s="17"/>
      <c r="B7" s="18"/>
      <c r="C7" s="19"/>
      <c r="D7" s="28" t="s">
        <v>33</v>
      </c>
      <c r="E7" s="46" t="s">
        <v>42</v>
      </c>
      <c r="F7" s="47">
        <v>150</v>
      </c>
      <c r="G7" s="41">
        <v>5.3</v>
      </c>
      <c r="H7" s="41">
        <v>3</v>
      </c>
      <c r="I7" s="41">
        <v>32.4</v>
      </c>
      <c r="J7" s="41">
        <v>178</v>
      </c>
      <c r="K7" s="69">
        <v>46.3</v>
      </c>
      <c r="L7" s="70">
        <v>10.32</v>
      </c>
    </row>
    <row r="8" spans="1:12" ht="15.6">
      <c r="A8" s="17"/>
      <c r="B8" s="18"/>
      <c r="C8" s="19"/>
      <c r="D8" s="22" t="s">
        <v>25</v>
      </c>
      <c r="E8" s="23" t="s">
        <v>43</v>
      </c>
      <c r="F8" s="24">
        <v>200</v>
      </c>
      <c r="G8" s="24">
        <v>3.6</v>
      </c>
      <c r="H8" s="24">
        <v>3.3</v>
      </c>
      <c r="I8" s="24">
        <v>22.8</v>
      </c>
      <c r="J8" s="24">
        <v>135</v>
      </c>
      <c r="K8" s="54" t="s">
        <v>44</v>
      </c>
      <c r="L8" s="57">
        <v>22.54</v>
      </c>
    </row>
    <row r="9" spans="1:12" ht="15.6">
      <c r="A9" s="17"/>
      <c r="B9" s="18"/>
      <c r="C9" s="19"/>
      <c r="D9" s="22" t="s">
        <v>45</v>
      </c>
      <c r="E9" s="23" t="s">
        <v>46</v>
      </c>
      <c r="F9" s="24">
        <v>45</v>
      </c>
      <c r="G9" s="24">
        <v>3.56</v>
      </c>
      <c r="H9" s="24">
        <v>0.45</v>
      </c>
      <c r="I9" s="24">
        <v>21.74</v>
      </c>
      <c r="J9" s="24">
        <v>105.21</v>
      </c>
      <c r="K9" s="54" t="s">
        <v>27</v>
      </c>
      <c r="L9" s="71">
        <v>5.76</v>
      </c>
    </row>
    <row r="10" spans="1:12" ht="15.6">
      <c r="A10" s="17"/>
      <c r="B10" s="18"/>
      <c r="C10" s="19"/>
      <c r="D10" s="22" t="s">
        <v>38</v>
      </c>
      <c r="E10" s="35" t="s">
        <v>26</v>
      </c>
      <c r="F10" s="24">
        <v>30</v>
      </c>
      <c r="G10" s="24">
        <f>SUM(F10*1.68/30)</f>
        <v>1.68</v>
      </c>
      <c r="H10" s="24">
        <f>SUM(F10*0.33/30)</f>
        <v>0.33</v>
      </c>
      <c r="I10" s="24">
        <f>SUM(F10*14.82/30)</f>
        <v>14.82</v>
      </c>
      <c r="J10" s="24">
        <f>SUM(F10*68.97/30)</f>
        <v>68.97</v>
      </c>
      <c r="K10" s="52" t="s">
        <v>27</v>
      </c>
      <c r="L10" s="42">
        <v>6.28</v>
      </c>
    </row>
    <row r="11" spans="1:12" ht="31.2">
      <c r="A11" s="17"/>
      <c r="B11" s="18"/>
      <c r="C11" s="19"/>
      <c r="D11" s="22" t="s">
        <v>30</v>
      </c>
      <c r="E11" s="25" t="s">
        <v>56</v>
      </c>
      <c r="F11" s="24">
        <v>53</v>
      </c>
      <c r="G11" s="24">
        <v>1.75</v>
      </c>
      <c r="H11" s="24">
        <v>7</v>
      </c>
      <c r="I11" s="24">
        <v>4.96</v>
      </c>
      <c r="J11" s="24">
        <v>128</v>
      </c>
      <c r="K11" s="52">
        <v>44409</v>
      </c>
      <c r="L11" s="42">
        <v>12.02</v>
      </c>
    </row>
    <row r="12" spans="1:12" ht="15.6">
      <c r="A12" s="17"/>
      <c r="B12" s="18"/>
      <c r="C12" s="19"/>
      <c r="D12" s="20"/>
      <c r="E12" s="40"/>
      <c r="F12" s="41"/>
      <c r="G12" s="41"/>
      <c r="H12" s="41"/>
      <c r="I12" s="41"/>
      <c r="J12" s="41"/>
      <c r="K12" s="52"/>
      <c r="L12" s="42"/>
    </row>
    <row r="13" spans="1:12" ht="15.6">
      <c r="A13" s="17"/>
      <c r="B13" s="18"/>
      <c r="C13" s="19"/>
      <c r="D13" s="20"/>
      <c r="E13" s="21"/>
      <c r="F13" s="42"/>
      <c r="G13" s="42"/>
      <c r="H13" s="42"/>
      <c r="I13" s="42"/>
      <c r="J13" s="42"/>
      <c r="K13" s="52"/>
      <c r="L13" s="42"/>
    </row>
    <row r="14" spans="1:12" ht="15.6">
      <c r="A14" s="26"/>
      <c r="B14" s="27"/>
      <c r="C14" s="28"/>
      <c r="D14" s="29" t="s">
        <v>28</v>
      </c>
      <c r="E14" s="30"/>
      <c r="F14" s="31">
        <v>618</v>
      </c>
      <c r="G14" s="31">
        <v>36.270000000000003</v>
      </c>
      <c r="H14" s="31">
        <v>30.23</v>
      </c>
      <c r="I14" s="31">
        <v>108.28</v>
      </c>
      <c r="J14" s="31">
        <v>888.06</v>
      </c>
      <c r="K14" s="53"/>
      <c r="L14" s="31">
        <v>125.04</v>
      </c>
    </row>
    <row r="15" spans="1:12" ht="31.2">
      <c r="A15" s="32">
        <f>A6</f>
        <v>1</v>
      </c>
      <c r="B15" s="33">
        <v>3</v>
      </c>
      <c r="C15" s="34" t="s">
        <v>29</v>
      </c>
      <c r="D15" s="22" t="s">
        <v>30</v>
      </c>
      <c r="E15" s="44" t="s">
        <v>49</v>
      </c>
      <c r="F15" s="41">
        <v>60</v>
      </c>
      <c r="G15" s="24">
        <v>3.24</v>
      </c>
      <c r="H15" s="24">
        <v>7.76</v>
      </c>
      <c r="I15" s="24">
        <v>25.26</v>
      </c>
      <c r="J15" s="24">
        <v>183.84</v>
      </c>
      <c r="K15" s="54" t="s">
        <v>47</v>
      </c>
      <c r="L15" s="42">
        <v>11.07</v>
      </c>
    </row>
    <row r="16" spans="1:12" ht="31.2">
      <c r="A16" s="17"/>
      <c r="B16" s="18"/>
      <c r="C16" s="19"/>
      <c r="D16" s="22" t="s">
        <v>31</v>
      </c>
      <c r="E16" s="44" t="s">
        <v>48</v>
      </c>
      <c r="F16" s="24">
        <v>200</v>
      </c>
      <c r="G16" s="24">
        <v>2.2200000000000002</v>
      </c>
      <c r="H16" s="24">
        <v>3.84</v>
      </c>
      <c r="I16" s="24">
        <v>6.68</v>
      </c>
      <c r="J16" s="24">
        <v>70.16</v>
      </c>
      <c r="K16" s="55" t="s">
        <v>50</v>
      </c>
      <c r="L16" s="42">
        <v>21.88</v>
      </c>
    </row>
    <row r="17" spans="1:13" ht="15.6">
      <c r="A17" s="17"/>
      <c r="B17" s="18"/>
      <c r="C17" s="19"/>
      <c r="D17" s="22" t="s">
        <v>32</v>
      </c>
      <c r="E17" s="45" t="s">
        <v>51</v>
      </c>
      <c r="F17" s="41">
        <v>105</v>
      </c>
      <c r="G17" s="41">
        <v>13.53</v>
      </c>
      <c r="H17" s="41">
        <v>14.12</v>
      </c>
      <c r="I17" s="41">
        <v>15.28</v>
      </c>
      <c r="J17" s="41">
        <v>242.32</v>
      </c>
      <c r="K17" s="55" t="s">
        <v>55</v>
      </c>
      <c r="L17" s="42">
        <v>72.66</v>
      </c>
    </row>
    <row r="18" spans="1:13" ht="15.6">
      <c r="A18" s="17"/>
      <c r="B18" s="18"/>
      <c r="C18" s="19"/>
      <c r="D18" s="22" t="s">
        <v>33</v>
      </c>
      <c r="E18" s="45" t="s">
        <v>39</v>
      </c>
      <c r="F18" s="41">
        <v>150</v>
      </c>
      <c r="G18" s="41">
        <f>F18*3.25/150</f>
        <v>3.25</v>
      </c>
      <c r="H18" s="41">
        <f>F18*2.85/150</f>
        <v>2.85</v>
      </c>
      <c r="I18" s="41">
        <f>F18*11.9/150</f>
        <v>11.9</v>
      </c>
      <c r="J18" s="41">
        <f>F18*87/150</f>
        <v>87</v>
      </c>
      <c r="K18" s="55">
        <v>44533</v>
      </c>
      <c r="L18" s="42">
        <v>17.079999999999998</v>
      </c>
    </row>
    <row r="19" spans="1:13" ht="15.6">
      <c r="A19" s="17"/>
      <c r="B19" s="18"/>
      <c r="C19" s="19"/>
      <c r="D19" s="22" t="s">
        <v>53</v>
      </c>
      <c r="E19" s="23" t="s">
        <v>52</v>
      </c>
      <c r="F19" s="24">
        <v>200</v>
      </c>
      <c r="G19" s="24">
        <v>0</v>
      </c>
      <c r="H19" s="24">
        <v>0</v>
      </c>
      <c r="I19" s="24">
        <v>12</v>
      </c>
      <c r="J19" s="24">
        <v>48</v>
      </c>
      <c r="K19" s="55" t="s">
        <v>54</v>
      </c>
      <c r="L19" s="42">
        <v>12.54</v>
      </c>
    </row>
    <row r="20" spans="1:13" ht="15.6">
      <c r="A20" s="17"/>
      <c r="B20" s="18"/>
      <c r="C20" s="19"/>
      <c r="D20" s="22" t="s">
        <v>34</v>
      </c>
      <c r="E20" s="25" t="s">
        <v>35</v>
      </c>
      <c r="F20" s="24">
        <v>48</v>
      </c>
      <c r="G20" s="24">
        <f>SUM(F20*2.37/30)</f>
        <v>3.7920000000000003</v>
      </c>
      <c r="H20" s="24">
        <f>SUM(F20*0.3/30)</f>
        <v>0.47999999999999993</v>
      </c>
      <c r="I20" s="24">
        <f>SUM(F20*14.49/30)</f>
        <v>23.184000000000001</v>
      </c>
      <c r="J20" s="24">
        <f>SUM(F20*70.14/30)</f>
        <v>112.224</v>
      </c>
      <c r="K20" s="52" t="s">
        <v>27</v>
      </c>
      <c r="L20" s="42">
        <v>6.14</v>
      </c>
    </row>
    <row r="21" spans="1:13" ht="15.6">
      <c r="A21" s="17"/>
      <c r="B21" s="18"/>
      <c r="C21" s="19"/>
      <c r="D21" s="22" t="s">
        <v>36</v>
      </c>
      <c r="E21" s="35" t="s">
        <v>26</v>
      </c>
      <c r="F21" s="24">
        <v>31</v>
      </c>
      <c r="G21" s="24">
        <f>SUM(F21*1.68/30)</f>
        <v>1.736</v>
      </c>
      <c r="H21" s="24">
        <f>SUM(F21*0.33/30)</f>
        <v>0.34100000000000003</v>
      </c>
      <c r="I21" s="24">
        <f>SUM(F21*14.82/30)</f>
        <v>15.314</v>
      </c>
      <c r="J21" s="24">
        <f>SUM(F21*68.97/30)</f>
        <v>71.269000000000005</v>
      </c>
      <c r="K21" s="52" t="s">
        <v>27</v>
      </c>
      <c r="L21" s="42">
        <v>3.68</v>
      </c>
    </row>
    <row r="22" spans="1:13" ht="15.6">
      <c r="A22" s="17"/>
      <c r="B22" s="18"/>
      <c r="C22" s="19"/>
      <c r="D22" s="20"/>
      <c r="E22" s="21"/>
      <c r="F22" s="42"/>
      <c r="G22" s="42"/>
      <c r="H22" s="42"/>
      <c r="I22" s="42"/>
      <c r="J22" s="42"/>
      <c r="K22" s="52"/>
      <c r="L22" s="42"/>
    </row>
    <row r="23" spans="1:13" ht="15.6">
      <c r="A23" s="17"/>
      <c r="B23" s="18"/>
      <c r="C23" s="19"/>
      <c r="D23" s="20"/>
      <c r="E23" s="21"/>
      <c r="F23" s="42"/>
      <c r="G23" s="42"/>
      <c r="H23" s="42"/>
      <c r="I23" s="42"/>
      <c r="J23" s="42"/>
      <c r="K23" s="52"/>
      <c r="L23" s="42"/>
    </row>
    <row r="24" spans="1:13" ht="15.6">
      <c r="A24" s="26"/>
      <c r="B24" s="27"/>
      <c r="C24" s="28"/>
      <c r="D24" s="29" t="s">
        <v>28</v>
      </c>
      <c r="E24" s="30"/>
      <c r="F24" s="31">
        <f>SUM(F15:F23)</f>
        <v>794</v>
      </c>
      <c r="G24" s="31">
        <f t="shared" ref="G24" si="0">SUM(G15:G23)</f>
        <v>27.768000000000004</v>
      </c>
      <c r="H24" s="31">
        <f t="shared" ref="H24" si="1">SUM(H15:H23)</f>
        <v>29.391000000000002</v>
      </c>
      <c r="I24" s="31">
        <f t="shared" ref="I24" si="2">SUM(I15:I23)</f>
        <v>109.61799999999999</v>
      </c>
      <c r="J24" s="31">
        <f t="shared" ref="J24:L24" si="3">SUM(J15:J23)</f>
        <v>814.81299999999999</v>
      </c>
      <c r="K24" s="53"/>
      <c r="L24" s="31">
        <f t="shared" si="3"/>
        <v>145.04999999999998</v>
      </c>
    </row>
    <row r="25" spans="1:13" ht="15.75" customHeight="1" thickBot="1">
      <c r="A25" s="36">
        <f>A6</f>
        <v>1</v>
      </c>
      <c r="B25" s="37">
        <f>B6</f>
        <v>3</v>
      </c>
      <c r="C25" s="79" t="s">
        <v>37</v>
      </c>
      <c r="D25" s="80"/>
      <c r="E25" s="38"/>
      <c r="F25" s="43">
        <f>F14+F24</f>
        <v>1412</v>
      </c>
      <c r="G25" s="43">
        <f t="shared" ref="G25" si="4">G14+G24</f>
        <v>64.038000000000011</v>
      </c>
      <c r="H25" s="43">
        <f t="shared" ref="H25" si="5">H14+H24</f>
        <v>59.621000000000002</v>
      </c>
      <c r="I25" s="43">
        <f t="shared" ref="I25" si="6">I14+I24</f>
        <v>217.898</v>
      </c>
      <c r="J25" s="43">
        <f t="shared" ref="J25:L25" si="7">J14+J24</f>
        <v>1702.873</v>
      </c>
      <c r="K25" s="39"/>
      <c r="L25" s="43">
        <f t="shared" si="7"/>
        <v>270.08999999999997</v>
      </c>
    </row>
    <row r="26" spans="1:13" ht="15.6">
      <c r="E26" s="64"/>
      <c r="F26" s="65"/>
      <c r="G26" s="62"/>
      <c r="H26" s="62"/>
      <c r="I26" s="62"/>
      <c r="J26" s="62"/>
      <c r="K26" s="58"/>
      <c r="L26" s="58"/>
      <c r="M26" s="58"/>
    </row>
    <row r="27" spans="1:13" ht="15.6">
      <c r="E27" s="61"/>
      <c r="F27" s="62"/>
      <c r="G27" s="59"/>
      <c r="H27" s="59"/>
      <c r="I27" s="59"/>
      <c r="J27" s="59"/>
      <c r="K27" s="60"/>
      <c r="L27" s="58"/>
      <c r="M27" s="58"/>
    </row>
    <row r="28" spans="1:13" ht="15.6">
      <c r="E28" s="63"/>
      <c r="F28" s="59"/>
      <c r="G28" s="62"/>
      <c r="H28" s="62"/>
      <c r="I28" s="62"/>
      <c r="J28" s="62"/>
      <c r="K28" s="60"/>
      <c r="L28" s="58"/>
      <c r="M28" s="58"/>
    </row>
    <row r="29" spans="1:13" ht="15.6">
      <c r="E29" s="63"/>
      <c r="F29" s="59"/>
      <c r="G29" s="62"/>
      <c r="H29" s="62"/>
      <c r="I29" s="62"/>
      <c r="J29" s="62"/>
      <c r="K29" s="60"/>
      <c r="L29" s="58"/>
      <c r="M29" s="58"/>
    </row>
    <row r="30" spans="1:13" ht="15.6">
      <c r="E30" s="61"/>
      <c r="F30" s="59"/>
      <c r="G30" s="59"/>
      <c r="H30" s="59"/>
      <c r="I30" s="59"/>
      <c r="J30" s="62"/>
      <c r="K30" s="60"/>
      <c r="L30" s="58"/>
      <c r="M30" s="58"/>
    </row>
    <row r="31" spans="1:13" ht="15.6">
      <c r="E31" s="61"/>
      <c r="F31" s="59"/>
      <c r="G31" s="59"/>
      <c r="H31" s="59"/>
      <c r="I31" s="59"/>
      <c r="J31" s="59"/>
      <c r="K31" s="60"/>
      <c r="L31" s="58"/>
      <c r="M31" s="58"/>
    </row>
    <row r="32" spans="1:13" ht="15.6">
      <c r="E32" s="66"/>
      <c r="F32" s="59"/>
      <c r="G32" s="59"/>
      <c r="H32" s="59"/>
      <c r="I32" s="59"/>
      <c r="J32" s="59"/>
      <c r="K32" s="67"/>
      <c r="L32" s="58"/>
      <c r="M32" s="58"/>
    </row>
    <row r="33" spans="5:13" ht="15.6">
      <c r="E33" s="66"/>
      <c r="F33" s="59"/>
      <c r="G33" s="59"/>
      <c r="H33" s="59"/>
      <c r="I33" s="59"/>
      <c r="J33" s="59"/>
      <c r="K33" s="60"/>
      <c r="L33" s="58"/>
      <c r="M33" s="58"/>
    </row>
    <row r="34" spans="5:13" ht="15.6">
      <c r="E34" s="61"/>
      <c r="F34" s="62"/>
      <c r="G34" s="62"/>
      <c r="H34" s="62"/>
      <c r="I34" s="62"/>
      <c r="J34" s="62"/>
      <c r="K34" s="68"/>
      <c r="L34" s="58"/>
      <c r="M34" s="58"/>
    </row>
    <row r="35" spans="5:13">
      <c r="E35" s="58"/>
      <c r="F35" s="58"/>
      <c r="G35" s="58"/>
      <c r="H35" s="58"/>
      <c r="I35" s="58"/>
      <c r="J35" s="58"/>
      <c r="K35" s="58"/>
      <c r="L35" s="58"/>
      <c r="M35" s="58"/>
    </row>
    <row r="36" spans="5:13">
      <c r="E36" s="58"/>
      <c r="F36" s="58"/>
      <c r="G36" s="58"/>
      <c r="H36" s="58"/>
      <c r="I36" s="58"/>
      <c r="J36" s="58"/>
      <c r="K36" s="58"/>
      <c r="L36" s="58"/>
      <c r="M36" s="58"/>
    </row>
  </sheetData>
  <mergeCells count="4">
    <mergeCell ref="C1:E1"/>
    <mergeCell ref="H1:K1"/>
    <mergeCell ref="H2:K2"/>
    <mergeCell ref="C25:D25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2026-01-23T07:47:21Z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