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01-12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G8" i="1"/>
  <c r="H8" i="1"/>
  <c r="I8" i="1"/>
  <c r="J8" i="1"/>
  <c r="G9" i="1"/>
  <c r="H9" i="1"/>
  <c r="I9" i="1"/>
  <c r="J9" i="1"/>
  <c r="F12" i="1"/>
  <c r="I12" i="1"/>
  <c r="L12" i="1"/>
  <c r="A13" i="1"/>
  <c r="B13" i="1"/>
  <c r="H18" i="1"/>
  <c r="I22" i="1"/>
  <c r="G19" i="1"/>
  <c r="H19" i="1"/>
  <c r="I19" i="1"/>
  <c r="J19" i="1"/>
  <c r="F22" i="1"/>
  <c r="L22" i="1"/>
  <c r="A23" i="1"/>
  <c r="B23" i="1"/>
  <c r="L23" i="1" l="1"/>
  <c r="H12" i="1"/>
  <c r="G22" i="1"/>
  <c r="H22" i="1"/>
  <c r="H23" i="1" s="1"/>
  <c r="F23" i="1"/>
  <c r="G12" i="1"/>
  <c r="J12" i="1"/>
  <c r="I23" i="1"/>
  <c r="J22" i="1"/>
  <c r="G23" i="1" l="1"/>
  <c r="J23" i="1"/>
</calcChain>
</file>

<file path=xl/sharedStrings.xml><?xml version="1.0" encoding="utf-8"?>
<sst xmlns="http://schemas.openxmlformats.org/spreadsheetml/2006/main" count="60" uniqueCount="56">
  <si>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</si>
  <si>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</si>
  <si>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</si>
  <si>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</si>
  <si>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</si>
  <si>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</si>
  <si>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</si>
  <si>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</si>
  <si>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</si>
  <si>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</si>
  <si>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</si>
  <si>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</si>
  <si>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</si>
  <si>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</si>
  <si>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</si>
  <si>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</si>
  <si>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</si>
  <si>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</si>
  <si>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</si>
  <si>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</si>
  <si>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</si>
  <si>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</si>
  <si>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</si>
  <si>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</si>
  <si>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</si>
  <si>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</si>
  <si>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</si>
  <si>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</si>
  <si>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</si>
  <si>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</si>
  <si>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</si>
  <si>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</si>
  <si>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</si>
  <si>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</si>
  <si>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</si>
  <si>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</si>
  <si>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</si>
  <si>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</si>
  <si>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>Чай каркаде</t>
  </si>
  <si>
    <t>27.11</t>
  </si>
  <si>
    <t>Бутерброд с маслом</t>
  </si>
  <si>
    <t>Компот из свежих фруктов</t>
  </si>
  <si>
    <t xml:space="preserve">хлеб </t>
  </si>
  <si>
    <t>Председатель Правления ПК"СЫСЕРТСКОЕ РАЙПО"</t>
  </si>
  <si>
    <t>Шалапугина Н.В.</t>
  </si>
  <si>
    <t>сладкое</t>
  </si>
  <si>
    <t>Запеканка из творога с рисом со сгущенным молоком</t>
  </si>
  <si>
    <t xml:space="preserve">макароны отварные </t>
  </si>
  <si>
    <t>46.3</t>
  </si>
  <si>
    <t>72</t>
  </si>
  <si>
    <t>рассольник с крупой, сметаной и зеленью</t>
  </si>
  <si>
    <t>44502</t>
  </si>
  <si>
    <t>биточки мясные паровые</t>
  </si>
  <si>
    <t>16.8</t>
  </si>
  <si>
    <t xml:space="preserve">хлеб пшеничный 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</si>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</sst>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1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 wrapText="1"/>
    </xf>
    <xf numFmtId="2" fontId="11" fillId="0" borderId="16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vertical="center" wrapText="1"/>
    </xf>
    <xf numFmtId="0" fontId="17" fillId="0" borderId="1" xfId="0" applyFont="1" applyBorder="1"/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43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44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20</v>
      </c>
      <c r="I3" s="8">
        <v>1</v>
      </c>
      <c r="J3" s="40">
        <v>2026</v>
      </c>
      <c r="K3" s="41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31.2">
      <c r="A6" s="32">
        <v>2</v>
      </c>
      <c r="B6" s="15">
        <v>2</v>
      </c>
      <c r="C6" s="13" t="s">
        <v>23</v>
      </c>
      <c r="D6" s="14" t="s">
        <v>24</v>
      </c>
      <c r="E6" s="51" t="s">
        <v>46</v>
      </c>
      <c r="F6" s="21">
        <v>194</v>
      </c>
      <c r="G6" s="21">
        <v>32.79</v>
      </c>
      <c r="H6" s="21">
        <f>F6*22.92/220</f>
        <v>20.211272727272728</v>
      </c>
      <c r="I6" s="21">
        <f>F6*40.24/220</f>
        <v>35.484363636363639</v>
      </c>
      <c r="J6" s="21">
        <f>F6*519.4/220</f>
        <v>458.01636363636362</v>
      </c>
      <c r="K6" s="43">
        <v>4443</v>
      </c>
      <c r="L6" s="44">
        <v>85.25</v>
      </c>
    </row>
    <row r="7" spans="1:12" ht="15.6">
      <c r="A7" s="32"/>
      <c r="B7" s="15"/>
      <c r="C7" s="16"/>
      <c r="D7" s="19" t="s">
        <v>25</v>
      </c>
      <c r="E7" s="33" t="s">
        <v>38</v>
      </c>
      <c r="F7" s="49">
        <v>200</v>
      </c>
      <c r="G7" s="21">
        <v>0.2</v>
      </c>
      <c r="H7" s="21">
        <v>0</v>
      </c>
      <c r="I7" s="21">
        <v>13.7</v>
      </c>
      <c r="J7" s="21">
        <v>56</v>
      </c>
      <c r="K7" s="45" t="s">
        <v>39</v>
      </c>
      <c r="L7" s="35">
        <v>3.81</v>
      </c>
    </row>
    <row r="8" spans="1:12" ht="15.6">
      <c r="A8" s="32"/>
      <c r="B8" s="15"/>
      <c r="C8" s="16"/>
      <c r="D8" s="19" t="s">
        <v>26</v>
      </c>
      <c r="E8" s="20" t="s">
        <v>40</v>
      </c>
      <c r="F8" s="21">
        <v>70</v>
      </c>
      <c r="G8" s="21">
        <f>F8*3.2/50</f>
        <v>4.4800000000000004</v>
      </c>
      <c r="H8" s="21">
        <f>F8*7.7/50</f>
        <v>10.78</v>
      </c>
      <c r="I8" s="21">
        <f>F8*19.5/50</f>
        <v>27.3</v>
      </c>
      <c r="J8" s="21">
        <f>F8*160/50</f>
        <v>224</v>
      </c>
      <c r="K8" s="46">
        <v>44209</v>
      </c>
      <c r="L8" s="35">
        <v>29.12</v>
      </c>
    </row>
    <row r="9" spans="1:12" ht="15.6">
      <c r="A9" s="32"/>
      <c r="B9" s="15"/>
      <c r="C9" s="16"/>
      <c r="D9" s="19" t="s">
        <v>26</v>
      </c>
      <c r="E9" s="29" t="s">
        <v>27</v>
      </c>
      <c r="F9" s="34">
        <v>58</v>
      </c>
      <c r="G9" s="34">
        <f>SUM(F9*1.68/30)</f>
        <v>3.2479999999999998</v>
      </c>
      <c r="H9" s="34">
        <f>SUM(F9*0.33/30)</f>
        <v>0.63800000000000001</v>
      </c>
      <c r="I9" s="34">
        <f>SUM(F9*14.82/30)</f>
        <v>28.652000000000001</v>
      </c>
      <c r="J9" s="34">
        <f>SUM(F9*68.97/30)</f>
        <v>133.34199999999998</v>
      </c>
      <c r="K9" s="45" t="s">
        <v>28</v>
      </c>
      <c r="L9" s="35">
        <v>6.87</v>
      </c>
    </row>
    <row r="10" spans="1:12" ht="15.6">
      <c r="A10" s="32"/>
      <c r="B10" s="15"/>
      <c r="C10" s="16"/>
      <c r="D10" s="17"/>
      <c r="E10" s="20"/>
      <c r="F10" s="21"/>
      <c r="G10" s="21"/>
      <c r="H10" s="21"/>
      <c r="I10" s="21"/>
      <c r="J10" s="21"/>
      <c r="K10" s="45"/>
      <c r="L10" s="35"/>
    </row>
    <row r="11" spans="1:12" ht="15.6">
      <c r="A11" s="32"/>
      <c r="B11" s="15"/>
      <c r="C11" s="16"/>
      <c r="D11" s="17"/>
      <c r="E11" s="18"/>
      <c r="F11" s="35"/>
      <c r="G11" s="35"/>
      <c r="H11" s="35"/>
      <c r="I11" s="35"/>
      <c r="J11" s="35"/>
      <c r="K11" s="45"/>
      <c r="L11" s="35"/>
    </row>
    <row r="12" spans="1:12" ht="15.6">
      <c r="A12" s="36"/>
      <c r="B12" s="22"/>
      <c r="C12" s="23"/>
      <c r="D12" s="24" t="s">
        <v>29</v>
      </c>
      <c r="E12" s="25"/>
      <c r="F12" s="26">
        <f>SUM(F6:F11)</f>
        <v>522</v>
      </c>
      <c r="G12" s="26">
        <f>SUM(G6:G11)</f>
        <v>40.717999999999996</v>
      </c>
      <c r="H12" s="26">
        <f>SUM(H6:H11)</f>
        <v>31.629272727272731</v>
      </c>
      <c r="I12" s="26">
        <f>SUM(I6:I11)</f>
        <v>105.13636363636364</v>
      </c>
      <c r="J12" s="26">
        <f>SUM(J6:J11)</f>
        <v>871.35836363636361</v>
      </c>
      <c r="K12" s="47"/>
      <c r="L12" s="26">
        <f>SUM(L6:L11)</f>
        <v>125.05000000000001</v>
      </c>
    </row>
    <row r="13" spans="1:12" ht="15.6">
      <c r="A13" s="27">
        <f>A6</f>
        <v>2</v>
      </c>
      <c r="B13" s="27">
        <f>B6</f>
        <v>2</v>
      </c>
      <c r="C13" s="28" t="s">
        <v>30</v>
      </c>
      <c r="D13" s="19" t="s">
        <v>31</v>
      </c>
      <c r="E13" s="53" t="s">
        <v>55</v>
      </c>
      <c r="F13" s="21">
        <v>60</v>
      </c>
      <c r="G13" s="21">
        <v>0.78</v>
      </c>
      <c r="H13" s="21">
        <v>5.34</v>
      </c>
      <c r="I13" s="21">
        <v>4.0199999999999996</v>
      </c>
      <c r="J13" s="21">
        <v>67.2</v>
      </c>
      <c r="K13" s="48" t="s">
        <v>49</v>
      </c>
      <c r="L13" s="35">
        <v>7.7</v>
      </c>
    </row>
    <row r="14" spans="1:12" ht="15.6">
      <c r="A14" s="32"/>
      <c r="B14" s="15"/>
      <c r="C14" s="16"/>
      <c r="D14" s="19" t="s">
        <v>32</v>
      </c>
      <c r="E14" s="53" t="s">
        <v>50</v>
      </c>
      <c r="F14" s="21">
        <v>200</v>
      </c>
      <c r="G14" s="21">
        <v>2</v>
      </c>
      <c r="H14" s="21">
        <v>4.3</v>
      </c>
      <c r="I14" s="21">
        <v>13.3</v>
      </c>
      <c r="J14" s="21">
        <v>100</v>
      </c>
      <c r="K14" s="52" t="s">
        <v>51</v>
      </c>
      <c r="L14" s="35">
        <v>28.72</v>
      </c>
    </row>
    <row r="15" spans="1:12" ht="15.6">
      <c r="A15" s="32"/>
      <c r="B15" s="15"/>
      <c r="C15" s="16"/>
      <c r="D15" s="19" t="s">
        <v>33</v>
      </c>
      <c r="E15" s="53" t="s">
        <v>52</v>
      </c>
      <c r="F15" s="21">
        <v>100</v>
      </c>
      <c r="G15" s="21">
        <v>13</v>
      </c>
      <c r="H15" s="21">
        <v>12.9</v>
      </c>
      <c r="I15" s="21">
        <v>6.4</v>
      </c>
      <c r="J15" s="21">
        <v>194.44</v>
      </c>
      <c r="K15" s="52" t="s">
        <v>53</v>
      </c>
      <c r="L15" s="35">
        <v>76.56</v>
      </c>
    </row>
    <row r="16" spans="1:12" ht="15.6">
      <c r="A16" s="32"/>
      <c r="B16" s="15"/>
      <c r="C16" s="16"/>
      <c r="D16" s="19" t="s">
        <v>34</v>
      </c>
      <c r="E16" s="39" t="s">
        <v>47</v>
      </c>
      <c r="F16" s="21">
        <v>150</v>
      </c>
      <c r="G16" s="21">
        <v>5.3</v>
      </c>
      <c r="H16" s="21">
        <v>3</v>
      </c>
      <c r="I16" s="21">
        <v>32.4</v>
      </c>
      <c r="J16" s="21">
        <v>178</v>
      </c>
      <c r="K16" s="48" t="s">
        <v>48</v>
      </c>
      <c r="L16" s="35">
        <v>10.32</v>
      </c>
    </row>
    <row r="17" spans="1:12" ht="15.6">
      <c r="A17" s="32"/>
      <c r="B17" s="15"/>
      <c r="C17" s="16"/>
      <c r="D17" s="19" t="s">
        <v>45</v>
      </c>
      <c r="E17" s="33" t="s">
        <v>41</v>
      </c>
      <c r="F17" s="21">
        <v>200</v>
      </c>
      <c r="G17" s="21">
        <v>0.4</v>
      </c>
      <c r="H17" s="21">
        <v>0.4</v>
      </c>
      <c r="I17" s="21">
        <v>18.7</v>
      </c>
      <c r="J17" s="21">
        <v>80</v>
      </c>
      <c r="K17" s="48">
        <v>44265</v>
      </c>
      <c r="L17" s="35">
        <v>13.4</v>
      </c>
    </row>
    <row r="18" spans="1:12" ht="15.6">
      <c r="A18" s="32"/>
      <c r="B18" s="15"/>
      <c r="C18" s="16"/>
      <c r="D18" s="55" t="s">
        <v>42</v>
      </c>
      <c r="E18" s="54" t="s">
        <v>54</v>
      </c>
      <c r="F18" s="21">
        <v>30</v>
      </c>
      <c r="G18" s="21">
        <v>2.37</v>
      </c>
      <c r="H18" s="21">
        <f>F18*0.2/20</f>
        <v>0.3</v>
      </c>
      <c r="I18" s="21">
        <v>14.49</v>
      </c>
      <c r="J18" s="21">
        <v>70.14</v>
      </c>
      <c r="K18" s="52" t="s">
        <v>37</v>
      </c>
      <c r="L18" s="35">
        <v>3.84</v>
      </c>
    </row>
    <row r="19" spans="1:12" ht="15.6">
      <c r="A19" s="32"/>
      <c r="B19" s="15"/>
      <c r="C19" s="16"/>
      <c r="D19" s="19" t="s">
        <v>35</v>
      </c>
      <c r="E19" s="29" t="s">
        <v>27</v>
      </c>
      <c r="F19" s="21">
        <v>38</v>
      </c>
      <c r="G19" s="21">
        <f>SUM(F19*1.68/30)</f>
        <v>2.1279999999999997</v>
      </c>
      <c r="H19" s="21">
        <f>SUM(F19*0.33/30)</f>
        <v>0.41800000000000004</v>
      </c>
      <c r="I19" s="21">
        <f>SUM(F19*14.82/30)</f>
        <v>18.771999999999998</v>
      </c>
      <c r="J19" s="21">
        <f>SUM(F19*68.97/30)</f>
        <v>87.362000000000009</v>
      </c>
      <c r="K19" s="48" t="s">
        <v>37</v>
      </c>
      <c r="L19" s="35">
        <v>4.5</v>
      </c>
    </row>
    <row r="20" spans="1:12" ht="15.6">
      <c r="A20" s="32"/>
      <c r="B20" s="15"/>
      <c r="C20" s="16"/>
      <c r="D20" s="17"/>
      <c r="E20" s="18"/>
      <c r="F20" s="35"/>
      <c r="G20" s="35"/>
      <c r="H20" s="35"/>
      <c r="I20" s="35"/>
      <c r="J20" s="35"/>
      <c r="K20" s="45"/>
      <c r="L20" s="35"/>
    </row>
    <row r="21" spans="1:12" ht="15.6">
      <c r="A21" s="32"/>
      <c r="B21" s="15"/>
      <c r="C21" s="16"/>
      <c r="D21" s="17"/>
      <c r="E21" s="18"/>
      <c r="F21" s="35"/>
      <c r="G21" s="35"/>
      <c r="H21" s="35"/>
      <c r="I21" s="35"/>
      <c r="J21" s="35"/>
      <c r="K21" s="45"/>
      <c r="L21" s="35"/>
    </row>
    <row r="22" spans="1:12" ht="15.6">
      <c r="A22" s="36"/>
      <c r="B22" s="22"/>
      <c r="C22" s="23"/>
      <c r="D22" s="24" t="s">
        <v>29</v>
      </c>
      <c r="E22" s="25"/>
      <c r="F22" s="26">
        <f>SUM(F13:F21)</f>
        <v>778</v>
      </c>
      <c r="G22" s="26">
        <f t="shared" ref="G22:J22" si="0">SUM(G13:G21)</f>
        <v>25.978000000000002</v>
      </c>
      <c r="H22" s="26">
        <f t="shared" si="0"/>
        <v>26.657999999999998</v>
      </c>
      <c r="I22" s="26">
        <f t="shared" si="0"/>
        <v>108.08199999999999</v>
      </c>
      <c r="J22" s="26">
        <f t="shared" si="0"/>
        <v>777.14199999999994</v>
      </c>
      <c r="K22" s="50"/>
      <c r="L22" s="26">
        <f t="shared" ref="L22" si="1">SUM(L13:L21)</f>
        <v>145.04000000000002</v>
      </c>
    </row>
    <row r="23" spans="1:12" ht="15.6" customHeight="1" thickBot="1">
      <c r="A23" s="37">
        <f>A6</f>
        <v>2</v>
      </c>
      <c r="B23" s="37">
        <f>B6</f>
        <v>2</v>
      </c>
      <c r="C23" s="79" t="s">
        <v>36</v>
      </c>
      <c r="D23" s="80"/>
      <c r="E23" s="30"/>
      <c r="F23" s="38">
        <f>F12+F22</f>
        <v>1300</v>
      </c>
      <c r="G23" s="38">
        <f t="shared" ref="G23" si="2">G12+G22</f>
        <v>66.695999999999998</v>
      </c>
      <c r="H23" s="38">
        <f t="shared" ref="H23" si="3">H12+H22</f>
        <v>58.287272727272729</v>
      </c>
      <c r="I23" s="38">
        <f t="shared" ref="I23" si="4">I12+I22</f>
        <v>213.21836363636362</v>
      </c>
      <c r="J23" s="38">
        <f t="shared" ref="J23:L23" si="5">J12+J22</f>
        <v>1648.5003636363635</v>
      </c>
      <c r="K23" s="31"/>
      <c r="L23" s="38">
        <f t="shared" si="5"/>
        <v>270.09000000000003</v>
      </c>
    </row>
    <row r="34" spans="3:13">
      <c r="E34" s="56"/>
      <c r="F34" s="56"/>
      <c r="G34" s="56"/>
      <c r="H34" s="56"/>
      <c r="I34" s="56"/>
      <c r="J34" s="56"/>
      <c r="K34" s="56"/>
      <c r="L34" s="56"/>
      <c r="M34" s="56"/>
    </row>
    <row r="35" spans="3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3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3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3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3:13" ht="15.6">
      <c r="C39" s="1"/>
      <c r="D39" s="1"/>
      <c r="E39" s="65"/>
      <c r="F39" s="59"/>
      <c r="G39" s="59"/>
      <c r="H39" s="59"/>
      <c r="I39" s="59"/>
      <c r="J39" s="59"/>
      <c r="K39" s="66"/>
      <c r="L39" s="56"/>
      <c r="M39" s="56"/>
    </row>
    <row r="40" spans="3:13" ht="15.6">
      <c r="C40" s="1"/>
      <c r="D40" s="1"/>
      <c r="E40" s="63"/>
      <c r="F40" s="59"/>
      <c r="G40" s="59"/>
      <c r="H40" s="59"/>
      <c r="I40" s="59"/>
      <c r="J40" s="59"/>
      <c r="K40" s="66"/>
      <c r="L40" s="56"/>
      <c r="M40" s="56"/>
    </row>
    <row r="41" spans="3:13" ht="15.6">
      <c r="C41" s="1"/>
      <c r="D41" s="1"/>
      <c r="E41" s="67"/>
      <c r="F41" s="68"/>
      <c r="G41" s="64"/>
      <c r="H41" s="64"/>
      <c r="I41" s="64"/>
      <c r="J41" s="64"/>
      <c r="K41" s="56"/>
      <c r="L41" s="56"/>
      <c r="M41" s="56"/>
    </row>
    <row r="42" spans="3:13" ht="15.6">
      <c r="C42" s="1"/>
      <c r="D42" s="1"/>
      <c r="E42" s="63"/>
      <c r="F42" s="64"/>
      <c r="G42" s="59"/>
      <c r="H42" s="59"/>
      <c r="I42" s="59"/>
      <c r="J42" s="59"/>
      <c r="K42" s="60"/>
      <c r="L42" s="56"/>
      <c r="M42" s="56"/>
    </row>
    <row r="43" spans="3:13" ht="15.6">
      <c r="C43" s="1"/>
      <c r="D43" s="1"/>
      <c r="E43" s="65"/>
      <c r="F43" s="59"/>
      <c r="G43" s="64"/>
      <c r="H43" s="64"/>
      <c r="I43" s="64"/>
      <c r="J43" s="64"/>
      <c r="K43" s="60"/>
      <c r="L43" s="56"/>
      <c r="M43" s="56"/>
    </row>
    <row r="44" spans="3:13" ht="15.6">
      <c r="C44" s="1"/>
      <c r="D44" s="1"/>
      <c r="E44" s="65"/>
      <c r="F44" s="59"/>
      <c r="G44" s="64"/>
      <c r="H44" s="64"/>
      <c r="I44" s="64"/>
      <c r="J44" s="64"/>
      <c r="K44" s="60"/>
      <c r="L44" s="56"/>
      <c r="M44" s="56"/>
    </row>
    <row r="45" spans="3:13" ht="15.6">
      <c r="C45" s="1"/>
      <c r="D45" s="1"/>
      <c r="E45" s="63"/>
      <c r="F45" s="59"/>
      <c r="G45" s="59"/>
      <c r="H45" s="59"/>
      <c r="I45" s="59"/>
      <c r="J45" s="64"/>
      <c r="K45" s="60"/>
      <c r="L45" s="56"/>
      <c r="M45" s="56"/>
    </row>
    <row r="46" spans="3:13" ht="15.6">
      <c r="C46" s="1"/>
      <c r="D46" s="1"/>
      <c r="E46" s="63"/>
      <c r="F46" s="59"/>
      <c r="G46" s="59"/>
      <c r="H46" s="59"/>
      <c r="I46" s="59"/>
      <c r="J46" s="59"/>
      <c r="K46" s="60"/>
      <c r="L46" s="56"/>
      <c r="M46" s="56"/>
    </row>
    <row r="47" spans="3:13" ht="15.6">
      <c r="C47" s="1"/>
      <c r="D47" s="1"/>
      <c r="E47" s="69"/>
      <c r="F47" s="59"/>
      <c r="G47" s="59"/>
      <c r="H47" s="59"/>
      <c r="I47" s="59"/>
      <c r="J47" s="59"/>
      <c r="K47" s="70"/>
      <c r="L47" s="56"/>
      <c r="M47" s="56"/>
    </row>
    <row r="48" spans="3:13" ht="15.6">
      <c r="C48" s="1"/>
      <c r="D48" s="1"/>
      <c r="E48" s="69"/>
      <c r="F48" s="59"/>
      <c r="G48" s="59"/>
      <c r="H48" s="59"/>
      <c r="I48" s="59"/>
      <c r="J48" s="59"/>
      <c r="K48" s="60"/>
      <c r="L48" s="56"/>
      <c r="M48" s="56"/>
    </row>
    <row r="49" spans="3:13" ht="15.6">
      <c r="C49" s="1"/>
      <c r="D49" s="1"/>
      <c r="E49" s="63"/>
      <c r="F49" s="64"/>
      <c r="G49" s="64"/>
      <c r="H49" s="64"/>
      <c r="I49" s="64"/>
      <c r="J49" s="64"/>
      <c r="K49" s="71"/>
      <c r="L49" s="56"/>
      <c r="M49" s="56"/>
    </row>
    <row r="50" spans="3:13">
      <c r="C50" s="1"/>
      <c r="D50" s="1"/>
      <c r="E50" s="56"/>
      <c r="F50" s="56"/>
      <c r="G50" s="56"/>
      <c r="H50" s="56"/>
      <c r="I50" s="56"/>
      <c r="J50" s="56"/>
      <c r="K50" s="56"/>
      <c r="L50" s="56"/>
      <c r="M50" s="56"/>
    </row>
    <row r="51" spans="3:13">
      <c r="C51" s="1"/>
      <c r="D51" s="1"/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