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9" i="1" l="1"/>
  <c r="H9" i="1"/>
  <c r="I9" i="1"/>
  <c r="J9" i="1"/>
  <c r="G10" i="1"/>
  <c r="H10" i="1"/>
  <c r="I10" i="1"/>
  <c r="I12" i="1" s="1"/>
  <c r="J10" i="1"/>
  <c r="F12" i="1"/>
  <c r="G12" i="1"/>
  <c r="H12" i="1"/>
  <c r="L12" i="1"/>
  <c r="G18" i="1"/>
  <c r="H18" i="1"/>
  <c r="I18" i="1"/>
  <c r="J18" i="1"/>
  <c r="G19" i="1"/>
  <c r="H19" i="1"/>
  <c r="I19" i="1"/>
  <c r="I22" i="1" s="1"/>
  <c r="J19" i="1"/>
  <c r="J22" i="1" s="1"/>
  <c r="F22" i="1"/>
  <c r="F23" i="1" s="1"/>
  <c r="G22" i="1"/>
  <c r="L22" i="1"/>
  <c r="L23" i="1" l="1"/>
  <c r="G23" i="1"/>
  <c r="I23" i="1"/>
  <c r="J12" i="1"/>
  <c r="J23" i="1" s="1"/>
  <c r="H22" i="1"/>
  <c r="H23" i="1" s="1"/>
</calcChain>
</file>

<file path=xl/sharedStrings.xml><?xml version="1.0" encoding="utf-8"?>
<sst xmlns="http://schemas.openxmlformats.org/spreadsheetml/2006/main" count="62" uniqueCount="53">
  <si>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</si>
  <si>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</si>
  <si>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</si>
  <si>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</si>
  <si>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</si>
  <si>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</si>
  <si>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</si>
  <si>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</si>
  <si>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</si>
  <si>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</si>
  <si>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</si>
  <si>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</si>
  <si>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</si>
  <si>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</si>
  <si>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</si>
  <si>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</si>
  <si>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</si>
  <si>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</si>
  <si>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</si>
  <si>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</si>
  <si>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</si>
  <si>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</si>
  <si>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</si>
  <si>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</si>
  <si>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</si>
  <si>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</si>
  <si>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</si>
  <si>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</si>
  <si>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</si>
  <si>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</si>
  <si>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</si>
  <si>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</si>
  <si>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</si>
  <si>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</si>
  <si>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</si>
  <si>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</si>
  <si>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 xml:space="preserve">пром </t>
  </si>
  <si>
    <t>Председатель Правления ПК"СЫСЕРТСКОЕ РАЙПО"</t>
  </si>
  <si>
    <t>Шалапугина Н.В.</t>
  </si>
  <si>
    <t>сладкое</t>
  </si>
  <si>
    <t>тефтели из говядины с рисом паровые</t>
  </si>
  <si>
    <t>36.81</t>
  </si>
  <si>
    <t>капуста тушеная</t>
  </si>
  <si>
    <t xml:space="preserve">чай ягодный </t>
  </si>
  <si>
    <t>29/11</t>
  </si>
  <si>
    <t xml:space="preserve">Хлеб пшеничный </t>
  </si>
  <si>
    <t>салат из оогурцов и помидоров с маслом растительным и зеленью</t>
  </si>
  <si>
    <t>21/1</t>
  </si>
  <si>
    <t>суп картофельный  с макаронными изделиями</t>
  </si>
  <si>
    <t>18.2</t>
  </si>
  <si>
    <t>бедро  птицы отварное</t>
  </si>
  <si>
    <t xml:space="preserve">рис припущенный </t>
  </si>
  <si>
    <t>компот из кураги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</si>
</sst>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vertical="top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7" xfId="0" applyFont="1" applyBorder="1" applyAlignment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top" wrapText="1"/>
      <protection locked="0"/>
    </xf>
    <xf numFmtId="0" fontId="11" fillId="0" borderId="18" xfId="0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0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1" fillId="2" borderId="18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69"/>
      <c r="D1" s="70"/>
      <c r="E1" s="70"/>
      <c r="F1" s="3" t="s">
        <v>1</v>
      </c>
      <c r="G1" s="1" t="s">
        <v>2</v>
      </c>
      <c r="H1" s="71" t="s">
        <v>37</v>
      </c>
      <c r="I1" s="72"/>
      <c r="J1" s="72"/>
      <c r="K1" s="73"/>
    </row>
    <row r="2" spans="1:12" ht="17.399999999999999">
      <c r="A2" s="4" t="s">
        <v>3</v>
      </c>
      <c r="C2" s="1"/>
      <c r="G2" s="1" t="s">
        <v>4</v>
      </c>
      <c r="H2" s="74" t="s">
        <v>38</v>
      </c>
      <c r="I2" s="75"/>
      <c r="J2" s="75"/>
      <c r="K2" s="75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9</v>
      </c>
      <c r="I3" s="8">
        <v>10</v>
      </c>
      <c r="J3" s="43">
        <v>2025</v>
      </c>
      <c r="K3" s="44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5" t="s">
        <v>21</v>
      </c>
      <c r="L5" s="12" t="s">
        <v>22</v>
      </c>
    </row>
    <row r="6" spans="1:12" ht="15.6">
      <c r="A6" s="14">
        <v>2</v>
      </c>
      <c r="B6" s="15">
        <v>4</v>
      </c>
      <c r="C6" s="13" t="s">
        <v>23</v>
      </c>
      <c r="D6" s="17" t="s">
        <v>30</v>
      </c>
      <c r="E6" s="41" t="s">
        <v>40</v>
      </c>
      <c r="F6" s="42">
        <v>95</v>
      </c>
      <c r="G6" s="36">
        <v>12.24</v>
      </c>
      <c r="H6" s="36">
        <v>12.77</v>
      </c>
      <c r="I6" s="36">
        <v>13.83</v>
      </c>
      <c r="J6" s="36">
        <v>219.24</v>
      </c>
      <c r="K6" s="50" t="s">
        <v>41</v>
      </c>
      <c r="L6" s="37">
        <v>85.9</v>
      </c>
    </row>
    <row r="7" spans="1:12" ht="15.6">
      <c r="A7" s="14"/>
      <c r="B7" s="15"/>
      <c r="C7" s="16"/>
      <c r="D7" s="19" t="s">
        <v>32</v>
      </c>
      <c r="E7" s="20" t="s">
        <v>42</v>
      </c>
      <c r="F7" s="21">
        <v>170</v>
      </c>
      <c r="G7" s="21">
        <v>3.68</v>
      </c>
      <c r="H7" s="21">
        <v>3.23</v>
      </c>
      <c r="I7" s="21">
        <v>13.49</v>
      </c>
      <c r="J7" s="21">
        <v>98.6</v>
      </c>
      <c r="K7" s="46">
        <v>44533</v>
      </c>
      <c r="L7" s="37">
        <v>19.04</v>
      </c>
    </row>
    <row r="8" spans="1:12" ht="15.6">
      <c r="A8" s="14"/>
      <c r="B8" s="15"/>
      <c r="C8" s="16"/>
      <c r="D8" s="19" t="s">
        <v>24</v>
      </c>
      <c r="E8" s="20" t="s">
        <v>43</v>
      </c>
      <c r="F8" s="36">
        <v>200</v>
      </c>
      <c r="G8" s="36">
        <v>0.3</v>
      </c>
      <c r="H8" s="36">
        <v>0.1</v>
      </c>
      <c r="I8" s="36">
        <v>18.899999999999999</v>
      </c>
      <c r="J8" s="36">
        <v>78</v>
      </c>
      <c r="K8" s="78" t="s">
        <v>44</v>
      </c>
      <c r="L8" s="37">
        <v>8.73</v>
      </c>
    </row>
    <row r="9" spans="1:12" ht="15.6">
      <c r="A9" s="14"/>
      <c r="B9" s="15"/>
      <c r="C9" s="16"/>
      <c r="D9" s="19" t="s">
        <v>33</v>
      </c>
      <c r="E9" s="22" t="s">
        <v>45</v>
      </c>
      <c r="F9" s="21">
        <v>50</v>
      </c>
      <c r="G9" s="21">
        <f>SUM(F9*2.37/30)</f>
        <v>3.95</v>
      </c>
      <c r="H9" s="21">
        <f>SUM(F9*0.3/30)</f>
        <v>0.5</v>
      </c>
      <c r="I9" s="21">
        <f>SUM(F9*14.49/30)</f>
        <v>24.15</v>
      </c>
      <c r="J9" s="21">
        <f>SUM(F9*70.14/30)</f>
        <v>116.9</v>
      </c>
      <c r="K9" s="46" t="s">
        <v>26</v>
      </c>
      <c r="L9" s="37">
        <v>6.4</v>
      </c>
    </row>
    <row r="10" spans="1:12" ht="15.6">
      <c r="A10" s="14"/>
      <c r="B10" s="15"/>
      <c r="C10" s="16"/>
      <c r="D10" s="19" t="s">
        <v>34</v>
      </c>
      <c r="E10" s="32" t="s">
        <v>25</v>
      </c>
      <c r="F10" s="21">
        <v>42</v>
      </c>
      <c r="G10" s="21">
        <f>SUM(F10*1.68/30)</f>
        <v>2.3519999999999999</v>
      </c>
      <c r="H10" s="21">
        <f>SUM(F10*0.33/30)</f>
        <v>0.46200000000000002</v>
      </c>
      <c r="I10" s="21">
        <f>SUM(F10*14.82/30)</f>
        <v>20.748000000000001</v>
      </c>
      <c r="J10" s="21">
        <f>SUM(F10*68.97/30)</f>
        <v>96.557999999999993</v>
      </c>
      <c r="K10" s="46" t="s">
        <v>36</v>
      </c>
      <c r="L10" s="37">
        <v>4.97</v>
      </c>
    </row>
    <row r="11" spans="1:12" ht="15.6">
      <c r="A11" s="14"/>
      <c r="B11" s="15"/>
      <c r="C11" s="16"/>
      <c r="D11" s="19"/>
      <c r="E11" s="68"/>
      <c r="F11" s="21"/>
      <c r="G11" s="21"/>
      <c r="H11" s="21"/>
      <c r="I11" s="21"/>
      <c r="J11" s="21"/>
      <c r="K11" s="46"/>
      <c r="L11" s="37"/>
    </row>
    <row r="12" spans="1:12" ht="15.6">
      <c r="A12" s="23"/>
      <c r="B12" s="24"/>
      <c r="C12" s="25"/>
      <c r="D12" s="26" t="s">
        <v>27</v>
      </c>
      <c r="E12" s="27"/>
      <c r="F12" s="28">
        <f>SUM(F6:F11)</f>
        <v>557</v>
      </c>
      <c r="G12" s="28">
        <f>SUM(G6:G11)</f>
        <v>22.521999999999998</v>
      </c>
      <c r="H12" s="28">
        <f>SUM(H6:H11)</f>
        <v>17.062000000000001</v>
      </c>
      <c r="I12" s="28">
        <f>SUM(I6:I11)+0.01</f>
        <v>91.128000000000014</v>
      </c>
      <c r="J12" s="28">
        <f>SUM(J6:J11)</f>
        <v>609.298</v>
      </c>
      <c r="K12" s="47"/>
      <c r="L12" s="28">
        <f>SUM(L6:L11)</f>
        <v>125.04</v>
      </c>
    </row>
    <row r="13" spans="1:12" ht="31.2">
      <c r="A13" s="29">
        <v>2</v>
      </c>
      <c r="B13" s="30">
        <v>4</v>
      </c>
      <c r="C13" s="31" t="s">
        <v>28</v>
      </c>
      <c r="D13" s="19" t="s">
        <v>29</v>
      </c>
      <c r="E13" s="39" t="s">
        <v>46</v>
      </c>
      <c r="F13" s="36">
        <v>70</v>
      </c>
      <c r="G13" s="21">
        <v>0.82</v>
      </c>
      <c r="H13" s="21">
        <v>4.2</v>
      </c>
      <c r="I13" s="21">
        <v>11.32</v>
      </c>
      <c r="J13" s="21">
        <v>86.33</v>
      </c>
      <c r="K13" s="79" t="s">
        <v>47</v>
      </c>
      <c r="L13" s="37">
        <v>21.52</v>
      </c>
    </row>
    <row r="14" spans="1:12" ht="31.2">
      <c r="A14" s="14"/>
      <c r="B14" s="15"/>
      <c r="C14" s="16"/>
      <c r="D14" s="19" t="s">
        <v>30</v>
      </c>
      <c r="E14" s="51" t="s">
        <v>48</v>
      </c>
      <c r="F14" s="21">
        <v>200</v>
      </c>
      <c r="G14" s="36">
        <v>3.6</v>
      </c>
      <c r="H14" s="36">
        <v>4.0999999999999996</v>
      </c>
      <c r="I14" s="36">
        <v>24.7</v>
      </c>
      <c r="J14" s="36">
        <v>151</v>
      </c>
      <c r="K14" s="79" t="s">
        <v>49</v>
      </c>
      <c r="L14" s="37">
        <v>22.33</v>
      </c>
    </row>
    <row r="15" spans="1:12" ht="15.6">
      <c r="A15" s="14"/>
      <c r="B15" s="15"/>
      <c r="C15" s="16"/>
      <c r="D15" s="19" t="s">
        <v>31</v>
      </c>
      <c r="E15" s="39" t="s">
        <v>50</v>
      </c>
      <c r="F15" s="21">
        <v>110</v>
      </c>
      <c r="G15" s="36">
        <v>21.01</v>
      </c>
      <c r="H15" s="36">
        <v>17.489999999999998</v>
      </c>
      <c r="I15" s="36">
        <v>0.22</v>
      </c>
      <c r="J15" s="36">
        <v>242</v>
      </c>
      <c r="K15" s="46">
        <v>4232</v>
      </c>
      <c r="L15" s="37">
        <v>66.739999999999995</v>
      </c>
    </row>
    <row r="16" spans="1:12" ht="15.6">
      <c r="A16" s="14"/>
      <c r="B16" s="15"/>
      <c r="C16" s="16"/>
      <c r="D16" s="19" t="s">
        <v>32</v>
      </c>
      <c r="E16" s="40" t="s">
        <v>51</v>
      </c>
      <c r="F16" s="21">
        <v>150</v>
      </c>
      <c r="G16" s="21">
        <v>3.67</v>
      </c>
      <c r="H16" s="21">
        <v>5.42</v>
      </c>
      <c r="I16" s="21">
        <v>36.67</v>
      </c>
      <c r="J16" s="36">
        <v>210.11</v>
      </c>
      <c r="K16" s="46">
        <v>30</v>
      </c>
      <c r="L16" s="37">
        <v>10.48</v>
      </c>
    </row>
    <row r="17" spans="1:12" ht="15.6">
      <c r="A17" s="14"/>
      <c r="B17" s="15"/>
      <c r="C17" s="16"/>
      <c r="D17" s="19" t="s">
        <v>39</v>
      </c>
      <c r="E17" s="40" t="s">
        <v>52</v>
      </c>
      <c r="F17" s="21">
        <v>200</v>
      </c>
      <c r="G17" s="21">
        <v>0.7</v>
      </c>
      <c r="H17" s="21">
        <v>0</v>
      </c>
      <c r="I17" s="21">
        <v>21.1</v>
      </c>
      <c r="J17" s="21">
        <v>88</v>
      </c>
      <c r="K17" s="46">
        <v>44510</v>
      </c>
      <c r="L17" s="37">
        <v>12.49</v>
      </c>
    </row>
    <row r="18" spans="1:12" ht="15.6">
      <c r="A18" s="14"/>
      <c r="B18" s="15"/>
      <c r="C18" s="16"/>
      <c r="D18" s="19" t="s">
        <v>33</v>
      </c>
      <c r="E18" s="22" t="s">
        <v>45</v>
      </c>
      <c r="F18" s="21">
        <v>50</v>
      </c>
      <c r="G18" s="21">
        <f>SUM(F18*2.37/30)</f>
        <v>3.95</v>
      </c>
      <c r="H18" s="21">
        <f>SUM(F18*0.3/30)</f>
        <v>0.5</v>
      </c>
      <c r="I18" s="21">
        <f>SUM(F18*14.49/30)</f>
        <v>24.15</v>
      </c>
      <c r="J18" s="21">
        <f>SUM(F18*70.14/30)</f>
        <v>116.9</v>
      </c>
      <c r="K18" s="48" t="s">
        <v>26</v>
      </c>
      <c r="L18" s="37">
        <v>6.4</v>
      </c>
    </row>
    <row r="19" spans="1:12" ht="15.6">
      <c r="A19" s="14"/>
      <c r="B19" s="15"/>
      <c r="C19" s="16"/>
      <c r="D19" s="19" t="s">
        <v>34</v>
      </c>
      <c r="E19" s="32" t="s">
        <v>25</v>
      </c>
      <c r="F19" s="21">
        <v>43</v>
      </c>
      <c r="G19" s="21">
        <f>SUM(F19*1.68/30)</f>
        <v>2.4079999999999999</v>
      </c>
      <c r="H19" s="21">
        <f>SUM(F19*0.33/30)</f>
        <v>0.47300000000000003</v>
      </c>
      <c r="I19" s="21">
        <f>SUM(F19*14.82/30)</f>
        <v>21.242000000000001</v>
      </c>
      <c r="J19" s="21">
        <f>SUM(F19*68.97/30)</f>
        <v>98.856999999999999</v>
      </c>
      <c r="K19" s="48" t="s">
        <v>36</v>
      </c>
      <c r="L19" s="37">
        <v>5.09</v>
      </c>
    </row>
    <row r="20" spans="1:12" ht="15.6">
      <c r="A20" s="14"/>
      <c r="B20" s="15"/>
      <c r="C20" s="16"/>
      <c r="D20" s="17"/>
      <c r="E20" s="18"/>
      <c r="F20" s="37"/>
      <c r="G20" s="37"/>
      <c r="H20" s="37"/>
      <c r="I20" s="37"/>
      <c r="J20" s="37"/>
      <c r="K20" s="46"/>
      <c r="L20" s="37"/>
    </row>
    <row r="21" spans="1:12" ht="15.6">
      <c r="A21" s="14"/>
      <c r="B21" s="15"/>
      <c r="C21" s="16"/>
      <c r="D21" s="17"/>
      <c r="E21" s="18"/>
      <c r="F21" s="37"/>
      <c r="G21" s="37"/>
      <c r="H21" s="37"/>
      <c r="I21" s="37"/>
      <c r="J21" s="37"/>
      <c r="K21" s="46"/>
      <c r="L21" s="37"/>
    </row>
    <row r="22" spans="1:12" ht="15.6">
      <c r="A22" s="23"/>
      <c r="B22" s="24"/>
      <c r="C22" s="25"/>
      <c r="D22" s="26" t="s">
        <v>27</v>
      </c>
      <c r="E22" s="27"/>
      <c r="F22" s="28">
        <f>SUM(F13:F21)</f>
        <v>823</v>
      </c>
      <c r="G22" s="28">
        <f t="shared" ref="G22:J22" si="0">SUM(G13:G21)</f>
        <v>36.158000000000001</v>
      </c>
      <c r="H22" s="28">
        <f t="shared" si="0"/>
        <v>32.183</v>
      </c>
      <c r="I22" s="28">
        <f t="shared" si="0"/>
        <v>139.40199999999999</v>
      </c>
      <c r="J22" s="28">
        <f t="shared" si="0"/>
        <v>993.197</v>
      </c>
      <c r="K22" s="49"/>
      <c r="L22" s="28">
        <f t="shared" ref="L22" si="1">SUM(L13:L21)</f>
        <v>145.05000000000001</v>
      </c>
    </row>
    <row r="23" spans="1:12" ht="16.2" customHeight="1" thickBot="1">
      <c r="A23" s="33">
        <v>2</v>
      </c>
      <c r="B23" s="34">
        <v>4</v>
      </c>
      <c r="C23" s="76" t="s">
        <v>35</v>
      </c>
      <c r="D23" s="77"/>
      <c r="E23" s="35"/>
      <c r="F23" s="38">
        <f>F12+F22</f>
        <v>1380</v>
      </c>
      <c r="G23" s="38">
        <f t="shared" ref="G23" si="2">G12+G22</f>
        <v>58.68</v>
      </c>
      <c r="H23" s="38">
        <f t="shared" ref="H23" si="3">H12+H22</f>
        <v>49.245000000000005</v>
      </c>
      <c r="I23" s="38">
        <f t="shared" ref="I23" si="4">I12+I22</f>
        <v>230.53</v>
      </c>
      <c r="J23" s="38">
        <f t="shared" ref="J23:L23" si="5">J12+J22</f>
        <v>1602.4949999999999</v>
      </c>
      <c r="K23" s="38"/>
      <c r="L23" s="38">
        <f t="shared" si="5"/>
        <v>270.09000000000003</v>
      </c>
    </row>
    <row r="34" spans="3:13">
      <c r="E34" s="52"/>
      <c r="F34" s="52"/>
      <c r="G34" s="52"/>
      <c r="H34" s="52"/>
      <c r="I34" s="52"/>
      <c r="J34" s="52"/>
      <c r="K34" s="52"/>
      <c r="L34" s="52"/>
      <c r="M34" s="52"/>
    </row>
    <row r="35" spans="3:13" ht="15.6">
      <c r="E35" s="53"/>
      <c r="F35" s="54"/>
      <c r="G35" s="55"/>
      <c r="H35" s="55"/>
      <c r="I35" s="55"/>
      <c r="J35" s="55"/>
      <c r="K35" s="55"/>
      <c r="L35" s="56"/>
      <c r="M35" s="57"/>
    </row>
    <row r="36" spans="3:13" ht="15.6">
      <c r="E36" s="58"/>
      <c r="F36" s="59"/>
      <c r="G36" s="60"/>
      <c r="H36" s="60"/>
      <c r="I36" s="60"/>
      <c r="J36" s="60"/>
      <c r="K36" s="60"/>
      <c r="L36" s="56"/>
      <c r="M36" s="57"/>
    </row>
    <row r="37" spans="3:13" ht="15.6">
      <c r="E37" s="61"/>
      <c r="F37" s="55"/>
      <c r="G37" s="55"/>
      <c r="H37" s="55"/>
      <c r="I37" s="55"/>
      <c r="J37" s="55"/>
      <c r="K37" s="62"/>
      <c r="L37" s="52"/>
      <c r="M37" s="52"/>
    </row>
    <row r="38" spans="3:13" ht="15.6">
      <c r="E38" s="61"/>
      <c r="F38" s="55"/>
      <c r="G38" s="55"/>
      <c r="H38" s="55"/>
      <c r="I38" s="55"/>
      <c r="J38" s="55"/>
      <c r="K38" s="62"/>
      <c r="L38" s="52"/>
      <c r="M38" s="52"/>
    </row>
    <row r="39" spans="3:13" ht="15.6">
      <c r="C39" s="1"/>
      <c r="D39" s="1"/>
      <c r="E39" s="61"/>
      <c r="F39" s="55"/>
      <c r="G39" s="55"/>
      <c r="H39" s="55"/>
      <c r="I39" s="55"/>
      <c r="J39" s="55"/>
      <c r="K39" s="62"/>
      <c r="L39" s="52"/>
      <c r="M39" s="52"/>
    </row>
    <row r="40" spans="3:13" ht="15.6">
      <c r="C40" s="1"/>
      <c r="D40" s="1"/>
      <c r="E40" s="59"/>
      <c r="F40" s="55"/>
      <c r="G40" s="55"/>
      <c r="H40" s="55"/>
      <c r="I40" s="55"/>
      <c r="J40" s="55"/>
      <c r="K40" s="62"/>
      <c r="L40" s="52"/>
      <c r="M40" s="52"/>
    </row>
    <row r="41" spans="3:13" ht="15.6">
      <c r="C41" s="1"/>
      <c r="D41" s="1"/>
      <c r="E41" s="63"/>
      <c r="F41" s="64"/>
      <c r="G41" s="60"/>
      <c r="H41" s="60"/>
      <c r="I41" s="60"/>
      <c r="J41" s="60"/>
      <c r="K41" s="52"/>
      <c r="L41" s="52"/>
      <c r="M41" s="52"/>
    </row>
    <row r="42" spans="3:13" ht="15.6">
      <c r="C42" s="1"/>
      <c r="D42" s="1"/>
      <c r="E42" s="59"/>
      <c r="F42" s="60"/>
      <c r="G42" s="55"/>
      <c r="H42" s="55"/>
      <c r="I42" s="55"/>
      <c r="J42" s="55"/>
      <c r="K42" s="56"/>
      <c r="L42" s="52"/>
      <c r="M42" s="52"/>
    </row>
    <row r="43" spans="3:13" ht="15.6">
      <c r="C43" s="1"/>
      <c r="D43" s="1"/>
      <c r="E43" s="61"/>
      <c r="F43" s="55"/>
      <c r="G43" s="60"/>
      <c r="H43" s="60"/>
      <c r="I43" s="60"/>
      <c r="J43" s="60"/>
      <c r="K43" s="56"/>
      <c r="L43" s="52"/>
      <c r="M43" s="52"/>
    </row>
    <row r="44" spans="3:13" ht="15.6">
      <c r="C44" s="1"/>
      <c r="D44" s="1"/>
      <c r="E44" s="61"/>
      <c r="F44" s="55"/>
      <c r="G44" s="60"/>
      <c r="H44" s="60"/>
      <c r="I44" s="60"/>
      <c r="J44" s="60"/>
      <c r="K44" s="56"/>
      <c r="L44" s="52"/>
      <c r="M44" s="52"/>
    </row>
    <row r="45" spans="3:13" ht="15.6">
      <c r="C45" s="1"/>
      <c r="D45" s="1"/>
      <c r="E45" s="59"/>
      <c r="F45" s="55"/>
      <c r="G45" s="55"/>
      <c r="H45" s="55"/>
      <c r="I45" s="55"/>
      <c r="J45" s="60"/>
      <c r="K45" s="56"/>
      <c r="L45" s="52"/>
      <c r="M45" s="52"/>
    </row>
    <row r="46" spans="3:13" ht="15.6">
      <c r="C46" s="1"/>
      <c r="D46" s="1"/>
      <c r="E46" s="59"/>
      <c r="F46" s="55"/>
      <c r="G46" s="55"/>
      <c r="H46" s="55"/>
      <c r="I46" s="55"/>
      <c r="J46" s="55"/>
      <c r="K46" s="56"/>
      <c r="L46" s="52"/>
      <c r="M46" s="52"/>
    </row>
    <row r="47" spans="3:13" ht="15.6">
      <c r="C47" s="1"/>
      <c r="D47" s="1"/>
      <c r="E47" s="65"/>
      <c r="F47" s="55"/>
      <c r="G47" s="55"/>
      <c r="H47" s="55"/>
      <c r="I47" s="55"/>
      <c r="J47" s="55"/>
      <c r="K47" s="66"/>
      <c r="L47" s="52"/>
      <c r="M47" s="52"/>
    </row>
    <row r="48" spans="3:13" ht="15.6">
      <c r="C48" s="1"/>
      <c r="D48" s="1"/>
      <c r="E48" s="65"/>
      <c r="F48" s="55"/>
      <c r="G48" s="55"/>
      <c r="H48" s="55"/>
      <c r="I48" s="55"/>
      <c r="J48" s="55"/>
      <c r="K48" s="56"/>
      <c r="L48" s="52"/>
      <c r="M48" s="52"/>
    </row>
    <row r="49" spans="3:13" ht="15.6">
      <c r="C49" s="1"/>
      <c r="D49" s="1"/>
      <c r="E49" s="59"/>
      <c r="F49" s="60"/>
      <c r="G49" s="60"/>
      <c r="H49" s="60"/>
      <c r="I49" s="60"/>
      <c r="J49" s="60"/>
      <c r="K49" s="67"/>
      <c r="L49" s="52"/>
      <c r="M49" s="52"/>
    </row>
    <row r="50" spans="3:13">
      <c r="C50" s="1"/>
      <c r="D50" s="1"/>
      <c r="E50" s="52"/>
      <c r="F50" s="52"/>
      <c r="G50" s="52"/>
      <c r="H50" s="52"/>
      <c r="I50" s="52"/>
      <c r="J50" s="52"/>
      <c r="K50" s="52"/>
      <c r="L50" s="52"/>
      <c r="M50" s="52"/>
    </row>
    <row r="51" spans="3:13">
      <c r="C51" s="1"/>
      <c r="D51" s="1"/>
      <c r="E51" s="52"/>
      <c r="F51" s="52"/>
      <c r="G51" s="52"/>
      <c r="H51" s="52"/>
      <c r="I51" s="52"/>
      <c r="J51" s="52"/>
      <c r="K51" s="52"/>
      <c r="L51" s="52"/>
      <c r="M51" s="52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2025-10-08T06:03:56Z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