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/>
  <c r="I4" i="1"/>
  <c r="H4" i="1"/>
  <c r="G4" i="1"/>
  <c r="J6" i="1"/>
  <c r="I6" i="1"/>
  <c r="H6" i="1"/>
  <c r="G6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<sst xmlns="http://schemas.openxmlformats.org/spreadsheetml/2006/main" count="48" uniqueCount="45">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</sst>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44</v>
      </c>
      <c r="C1" s="64"/>
      <c r="D1" s="65"/>
      <c r="E1" t="s">
        <v>19</v>
      </c>
      <c r="F1" s="10"/>
      <c r="I1" t="s">
        <v>1</v>
      </c>
      <c r="J1" s="9">
        <v>45919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66" t="s">
        <v>10</v>
      </c>
      <c r="B4" s="13" t="s">
        <v>11</v>
      </c>
      <c r="C4" s="27" t="s">
        <v>33</v>
      </c>
      <c r="D4" s="29" t="s">
        <v>34</v>
      </c>
      <c r="E4" s="52">
        <v>240</v>
      </c>
      <c r="F4" s="54">
        <v>70.17</v>
      </c>
      <c r="G4" s="57">
        <f>E4*339.6/200</f>
        <v>407.52</v>
      </c>
      <c r="H4" s="53">
        <f>E4*19.5/200</f>
        <v>23.4</v>
      </c>
      <c r="I4" s="53">
        <f>E4*21.2/200</f>
        <v>25.44</v>
      </c>
      <c r="J4" s="53">
        <f>E4*17.7/200</f>
        <v>21.24</v>
      </c>
    </row>
    <row r="5" spans="1:10" ht="15.6">
      <c r="A5" s="66"/>
      <c r="B5" s="14" t="s">
        <v>12</v>
      </c>
      <c r="C5" s="61" t="s">
        <v>29</v>
      </c>
      <c r="D5" s="30" t="s">
        <v>30</v>
      </c>
      <c r="E5" s="51">
        <v>200</v>
      </c>
      <c r="F5" s="55">
        <v>3.22</v>
      </c>
      <c r="G5" s="57">
        <v>39</v>
      </c>
      <c r="H5" s="53">
        <v>0.1</v>
      </c>
      <c r="I5" s="53">
        <v>0</v>
      </c>
      <c r="J5" s="53">
        <v>9.9</v>
      </c>
    </row>
    <row r="6" spans="1:10" ht="15.6">
      <c r="A6" s="66"/>
      <c r="B6" s="14" t="s">
        <v>31</v>
      </c>
      <c r="C6" s="62">
        <v>44240</v>
      </c>
      <c r="D6" s="35" t="s">
        <v>32</v>
      </c>
      <c r="E6" s="57">
        <v>70</v>
      </c>
      <c r="F6" s="59">
        <v>44.75</v>
      </c>
      <c r="G6" s="57">
        <f>E6*127.7/50</f>
        <v>178.78</v>
      </c>
      <c r="H6" s="57">
        <f>E6*6.1/50</f>
        <v>8.5399999999999991</v>
      </c>
      <c r="I6" s="57">
        <f>E6*3.7/50</f>
        <v>5.18</v>
      </c>
      <c r="J6" s="57">
        <f>E6*17.5/50</f>
        <v>24.5</v>
      </c>
    </row>
    <row r="7" spans="1:10" ht="16.2" thickBot="1">
      <c r="A7" s="66"/>
      <c r="B7" s="15" t="s">
        <v>26</v>
      </c>
      <c r="C7" s="28" t="s">
        <v>24</v>
      </c>
      <c r="D7" s="30" t="s">
        <v>25</v>
      </c>
      <c r="E7" s="51">
        <v>59</v>
      </c>
      <c r="F7" s="54">
        <v>6.9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2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6">
      <c r="A9" s="66"/>
      <c r="B9" s="31"/>
      <c r="C9" s="28"/>
      <c r="D9" s="30"/>
      <c r="E9" s="56">
        <f>E4+E5+E6+E7+E8</f>
        <v>569</v>
      </c>
      <c r="F9" s="56">
        <f t="shared" ref="F9:J9" si="0">F4+F5+F6+F7+F8</f>
        <v>125.04</v>
      </c>
      <c r="G9" s="56">
        <f t="shared" si="0"/>
        <v>760.94099999999992</v>
      </c>
      <c r="H9" s="56">
        <f t="shared" si="0"/>
        <v>35.344000000000001</v>
      </c>
      <c r="I9" s="56">
        <f t="shared" si="0"/>
        <v>31.269000000000002</v>
      </c>
      <c r="J9" s="56">
        <f t="shared" si="0"/>
        <v>84.786000000000001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1.2">
      <c r="A12" s="1" t="s">
        <v>14</v>
      </c>
      <c r="B12" s="24" t="s">
        <v>15</v>
      </c>
      <c r="C12" s="42" t="s">
        <v>35</v>
      </c>
      <c r="D12" s="36" t="s">
        <v>39</v>
      </c>
      <c r="E12" s="44">
        <v>60</v>
      </c>
      <c r="F12" s="59">
        <v>9.35</v>
      </c>
      <c r="G12" s="50">
        <f>E12*65.21/60</f>
        <v>65.209999999999994</v>
      </c>
      <c r="H12" s="47">
        <f>E12*0.72/60</f>
        <v>0.72</v>
      </c>
      <c r="I12" s="47">
        <f>E12*3.6/60</f>
        <v>3.6</v>
      </c>
      <c r="J12" s="47">
        <f>E12*7.48/60</f>
        <v>7.48</v>
      </c>
    </row>
    <row r="13" spans="1:10" ht="31.2">
      <c r="A13" s="1"/>
      <c r="B13" s="14" t="s">
        <v>16</v>
      </c>
      <c r="C13" s="42" t="s">
        <v>36</v>
      </c>
      <c r="D13" s="38" t="s">
        <v>40</v>
      </c>
      <c r="E13" s="44">
        <v>200</v>
      </c>
      <c r="F13" s="59">
        <v>10.65</v>
      </c>
      <c r="G13" s="50">
        <f>E13*201.04/200</f>
        <v>201.04</v>
      </c>
      <c r="H13" s="47">
        <f>E13*6.22/200</f>
        <v>6.22</v>
      </c>
      <c r="I13" s="47">
        <f>E13*7.56/200</f>
        <v>7.56</v>
      </c>
      <c r="J13" s="47">
        <f>E13*27.03/200</f>
        <v>27.03</v>
      </c>
    </row>
    <row r="14" spans="1:10" ht="15.6">
      <c r="A14" s="1"/>
      <c r="B14" s="14" t="s">
        <v>28</v>
      </c>
      <c r="C14" s="42" t="s">
        <v>37</v>
      </c>
      <c r="D14" s="33" t="s">
        <v>41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6">
      <c r="A15" s="1"/>
      <c r="B15" s="14" t="s">
        <v>17</v>
      </c>
      <c r="C15" s="43">
        <v>44258</v>
      </c>
      <c r="D15" s="39" t="s">
        <v>42</v>
      </c>
      <c r="E15" s="44">
        <v>150</v>
      </c>
      <c r="F15" s="59">
        <v>19.649999999999999</v>
      </c>
      <c r="G15" s="49">
        <f>E15*127.5/150</f>
        <v>127.5</v>
      </c>
      <c r="H15" s="46">
        <f>E15*3.17/150</f>
        <v>3.17</v>
      </c>
      <c r="I15" s="46">
        <f>E15*3.67/150</f>
        <v>3.67</v>
      </c>
      <c r="J15" s="46">
        <f>E15*20.4/150</f>
        <v>20.399999999999999</v>
      </c>
    </row>
    <row r="16" spans="1:10" ht="15.6">
      <c r="A16" s="1"/>
      <c r="B16" s="14" t="s">
        <v>18</v>
      </c>
      <c r="C16" s="42" t="s">
        <v>38</v>
      </c>
      <c r="D16" s="37" t="s">
        <v>43</v>
      </c>
      <c r="E16" s="44">
        <v>200</v>
      </c>
      <c r="F16" s="59">
        <v>7.79</v>
      </c>
      <c r="G16" s="48">
        <v>54.1</v>
      </c>
      <c r="H16" s="45">
        <v>0.2</v>
      </c>
      <c r="I16" s="45">
        <v>0.1</v>
      </c>
      <c r="J16" s="45">
        <v>13.1</v>
      </c>
    </row>
    <row r="17" spans="1:10" ht="15.6">
      <c r="A17" s="1"/>
      <c r="B17" s="14" t="s">
        <v>27</v>
      </c>
      <c r="C17" s="43" t="s">
        <v>22</v>
      </c>
      <c r="D17" s="35" t="s">
        <v>23</v>
      </c>
      <c r="E17" s="44">
        <v>50</v>
      </c>
      <c r="F17" s="59">
        <v>6.4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6">
      <c r="A18" s="1"/>
      <c r="B18" s="14" t="s">
        <v>26</v>
      </c>
      <c r="C18" s="43" t="s">
        <v>24</v>
      </c>
      <c r="D18" s="34" t="s">
        <v>25</v>
      </c>
      <c r="E18" s="57">
        <v>37</v>
      </c>
      <c r="F18" s="59">
        <v>4.38</v>
      </c>
      <c r="G18" s="57">
        <f>E18*68.97/30</f>
        <v>85.063000000000002</v>
      </c>
      <c r="H18" s="57">
        <f>E18*1.68/30</f>
        <v>2.0720000000000001</v>
      </c>
      <c r="I18" s="57">
        <f>E18*0.33/30</f>
        <v>0.40700000000000003</v>
      </c>
      <c r="J18" s="57">
        <f>E18*14.82/30</f>
        <v>18.278000000000002</v>
      </c>
    </row>
    <row r="19" spans="1:10" ht="15.6">
      <c r="A19" s="1"/>
      <c r="B19" s="40"/>
      <c r="C19" s="40"/>
      <c r="D19" s="41"/>
      <c r="E19" s="58">
        <f>E12+E13+E14+E15+E16+E17+E18</f>
        <v>787</v>
      </c>
      <c r="F19" s="58">
        <f t="shared" ref="F19:J19" si="1">F12+F13+F14+F15+F16+F17+F18</f>
        <v>125.04</v>
      </c>
      <c r="G19" s="58">
        <f t="shared" si="1"/>
        <v>824.81299999999999</v>
      </c>
      <c r="H19" s="58">
        <f t="shared" si="1"/>
        <v>28.011999999999997</v>
      </c>
      <c r="I19" s="58">
        <f t="shared" si="1"/>
        <v>27.446999999999999</v>
      </c>
      <c r="J19" s="58">
        <f t="shared" si="1"/>
        <v>116.19799999999999</v>
      </c>
    </row>
    <row r="20" spans="1:10" ht="1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