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<sst xmlns="http://schemas.openxmlformats.org/spreadsheetml/2006/main" count="49" uniqueCount="42">
  <si>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</si>
  <si>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</si>
  <si>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</si>
  <si>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</si>
  <si>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</si>
  <si>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</si>
  <si>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</si>
  <si>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</si>
  <si>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</si>
  <si>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</si>
  <si>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</si>
  <si>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</si>
  <si>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</si>
  <si>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</si>
  <si>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</si>
  <si>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</si>
  <si>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</si>
  <si>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</si>
  <si>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</si>
  <si>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</si>
  <si>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</si>
  <si>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</si>
  <si>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</si>
  <si>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</si>
  <si>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</si>
  <si>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</si>
  <si>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</si>
  <si>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Суфле "Рыбка"</t>
  </si>
  <si>
    <t>23</t>
  </si>
  <si>
    <t>44258</t>
  </si>
  <si>
    <t>44357</t>
  </si>
  <si>
    <t>хлеб бел.</t>
  </si>
  <si>
    <t>32.1</t>
  </si>
  <si>
    <t>20.2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</si>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</sst>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6" fillId="0" borderId="14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9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8" t="s">
        <v>41</v>
      </c>
      <c r="C1" s="69"/>
      <c r="D1" s="70"/>
      <c r="E1" t="s">
        <v>19</v>
      </c>
      <c r="F1" s="10"/>
      <c r="I1" t="s">
        <v>1</v>
      </c>
      <c r="J1" s="9">
        <v>45902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1" t="s">
        <v>10</v>
      </c>
      <c r="B4" s="13" t="s">
        <v>24</v>
      </c>
      <c r="C4" s="26" t="s">
        <v>28</v>
      </c>
      <c r="D4" s="27" t="s">
        <v>27</v>
      </c>
      <c r="E4" s="43">
        <v>100</v>
      </c>
      <c r="F4" s="46">
        <v>91.34</v>
      </c>
      <c r="G4" s="44">
        <f>E4*203.22/90</f>
        <v>225.8</v>
      </c>
      <c r="H4" s="50">
        <f>E4*12.6/90</f>
        <v>14</v>
      </c>
      <c r="I4" s="50">
        <f>E4*13.5/90</f>
        <v>15</v>
      </c>
      <c r="J4" s="50">
        <f>E4*7.83/90</f>
        <v>8.6999999999999993</v>
      </c>
    </row>
    <row r="5" spans="1:11" ht="15.6">
      <c r="A5" s="71"/>
      <c r="B5" s="14" t="s">
        <v>17</v>
      </c>
      <c r="C5" s="40" t="s">
        <v>29</v>
      </c>
      <c r="D5" s="37" t="s">
        <v>35</v>
      </c>
      <c r="E5" s="42">
        <v>150</v>
      </c>
      <c r="F5" s="45">
        <v>19.45</v>
      </c>
      <c r="G5" s="44">
        <f>E5*127.5/150</f>
        <v>127.5</v>
      </c>
      <c r="H5" s="51">
        <f>E5*3.17/150</f>
        <v>3.17</v>
      </c>
      <c r="I5" s="51">
        <f>E5*3.67/150</f>
        <v>3.67</v>
      </c>
      <c r="J5" s="51">
        <f>E5*20.4/150</f>
        <v>20.399999999999999</v>
      </c>
    </row>
    <row r="6" spans="1:11" ht="15.6">
      <c r="A6" s="71"/>
      <c r="B6" s="14" t="s">
        <v>12</v>
      </c>
      <c r="C6" s="40" t="s">
        <v>30</v>
      </c>
      <c r="D6" s="59" t="s">
        <v>36</v>
      </c>
      <c r="E6" s="59">
        <v>200</v>
      </c>
      <c r="F6" s="61">
        <v>6.75</v>
      </c>
      <c r="G6" s="62">
        <v>84.1</v>
      </c>
      <c r="H6" s="60">
        <v>1</v>
      </c>
      <c r="I6" s="60">
        <v>0.1</v>
      </c>
      <c r="J6" s="60">
        <v>19.8</v>
      </c>
    </row>
    <row r="7" spans="1:11" ht="15.6">
      <c r="A7" s="71"/>
      <c r="B7" s="14" t="s">
        <v>25</v>
      </c>
      <c r="C7" s="41" t="s">
        <v>22</v>
      </c>
      <c r="D7" s="38" t="s">
        <v>26</v>
      </c>
      <c r="E7" s="66">
        <v>30</v>
      </c>
      <c r="F7" s="67">
        <v>3.75</v>
      </c>
      <c r="G7" s="66">
        <f>E7*70.14/30</f>
        <v>70.14</v>
      </c>
      <c r="H7" s="66">
        <f>E7*2.37/30</f>
        <v>2.37</v>
      </c>
      <c r="I7" s="66">
        <f>E7*0.3/30</f>
        <v>0.3</v>
      </c>
      <c r="J7" s="66">
        <f>E7*14.49/30</f>
        <v>14.49</v>
      </c>
    </row>
    <row r="8" spans="1:11" ht="16.2" thickBot="1">
      <c r="A8" s="71"/>
      <c r="B8" s="14" t="s">
        <v>25</v>
      </c>
      <c r="C8" s="41" t="s">
        <v>22</v>
      </c>
      <c r="D8" s="38" t="s">
        <v>23</v>
      </c>
      <c r="E8" s="66">
        <v>30</v>
      </c>
      <c r="F8" s="67">
        <v>3.75</v>
      </c>
      <c r="G8" s="66">
        <f>E8*68.97/30</f>
        <v>68.97</v>
      </c>
      <c r="H8" s="66">
        <f>E8*1.68/30</f>
        <v>1.68</v>
      </c>
      <c r="I8" s="66">
        <f>E8*0.33/30</f>
        <v>0.33</v>
      </c>
      <c r="J8" s="66">
        <f>E8*14.82/30</f>
        <v>14.82</v>
      </c>
    </row>
    <row r="9" spans="1:11" ht="15.6">
      <c r="A9" s="71"/>
      <c r="B9" s="13"/>
      <c r="C9" s="40"/>
      <c r="D9" s="59"/>
      <c r="E9" s="49">
        <f>E4+E5+E6+E7+E8</f>
        <v>510</v>
      </c>
      <c r="F9" s="49">
        <f t="shared" ref="F9:J9" si="0">F4+F5+F6+F7+F8</f>
        <v>125.04</v>
      </c>
      <c r="G9" s="49">
        <f t="shared" si="0"/>
        <v>576.51</v>
      </c>
      <c r="H9" s="49">
        <f t="shared" si="0"/>
        <v>22.220000000000002</v>
      </c>
      <c r="I9" s="49">
        <f t="shared" si="0"/>
        <v>19.400000000000002</v>
      </c>
      <c r="J9" s="49">
        <f t="shared" si="0"/>
        <v>78.210000000000008</v>
      </c>
    </row>
    <row r="10" spans="1:11">
      <c r="A10" s="1" t="s">
        <v>13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2" thickBot="1">
      <c r="A11" s="2"/>
      <c r="B11" s="19"/>
      <c r="C11" s="19"/>
      <c r="D11" s="30"/>
      <c r="E11" s="20"/>
      <c r="F11" s="21"/>
      <c r="G11" s="20"/>
      <c r="H11" s="35"/>
      <c r="I11" s="35"/>
      <c r="J11" s="36"/>
    </row>
    <row r="12" spans="1:11" ht="31.2">
      <c r="A12" s="1" t="s">
        <v>14</v>
      </c>
      <c r="B12" s="22" t="s">
        <v>15</v>
      </c>
      <c r="C12" s="29" t="s">
        <v>32</v>
      </c>
      <c r="D12" s="32" t="s">
        <v>37</v>
      </c>
      <c r="E12" s="53">
        <v>100</v>
      </c>
      <c r="F12" s="64">
        <v>11.3</v>
      </c>
      <c r="G12" s="48">
        <f>E12*52.2/60</f>
        <v>87</v>
      </c>
      <c r="H12" s="56">
        <f>E12*0.84/60</f>
        <v>1.4</v>
      </c>
      <c r="I12" s="56">
        <f>E12*3.6/60</f>
        <v>6</v>
      </c>
      <c r="J12" s="56">
        <f>E12*4.08/60</f>
        <v>6.8</v>
      </c>
      <c r="K12" s="33"/>
    </row>
    <row r="13" spans="1:11" ht="15.6">
      <c r="A13" s="1"/>
      <c r="B13" s="14" t="s">
        <v>16</v>
      </c>
      <c r="C13" s="28" t="s">
        <v>33</v>
      </c>
      <c r="D13" s="31" t="s">
        <v>38</v>
      </c>
      <c r="E13" s="52">
        <v>250</v>
      </c>
      <c r="F13" s="64">
        <v>31.13</v>
      </c>
      <c r="G13" s="47">
        <f>E13*94.88/200</f>
        <v>118.6</v>
      </c>
      <c r="H13" s="55">
        <f>E13*1.9/200</f>
        <v>2.375</v>
      </c>
      <c r="I13" s="55">
        <f>E13*5.52/200</f>
        <v>6.9</v>
      </c>
      <c r="J13" s="55">
        <f>E13*9.4/200</f>
        <v>11.75</v>
      </c>
      <c r="K13" s="34"/>
    </row>
    <row r="14" spans="1:11" ht="15.6">
      <c r="A14" s="1"/>
      <c r="B14" s="14" t="s">
        <v>11</v>
      </c>
      <c r="C14" s="41">
        <v>44294</v>
      </c>
      <c r="D14" s="39" t="s">
        <v>39</v>
      </c>
      <c r="E14" s="54">
        <v>200</v>
      </c>
      <c r="F14" s="65">
        <v>65.73</v>
      </c>
      <c r="G14" s="58">
        <f>E14*345.76/200</f>
        <v>345.76</v>
      </c>
      <c r="H14" s="57">
        <f>E14*14.8/200</f>
        <v>14.8</v>
      </c>
      <c r="I14" s="57">
        <f>E14*16.48/200</f>
        <v>16.48</v>
      </c>
      <c r="J14" s="57">
        <f>E14*34.56/200</f>
        <v>34.56</v>
      </c>
      <c r="K14" s="34"/>
    </row>
    <row r="15" spans="1:11" ht="15.6">
      <c r="A15" s="1"/>
      <c r="B15" s="14" t="s">
        <v>18</v>
      </c>
      <c r="C15" s="40" t="s">
        <v>34</v>
      </c>
      <c r="D15" s="59" t="s">
        <v>40</v>
      </c>
      <c r="E15" s="54">
        <v>200</v>
      </c>
      <c r="F15" s="65">
        <v>5.51</v>
      </c>
      <c r="G15" s="58">
        <v>111</v>
      </c>
      <c r="H15" s="57">
        <v>0</v>
      </c>
      <c r="I15" s="57">
        <v>0</v>
      </c>
      <c r="J15" s="57">
        <v>27.8</v>
      </c>
      <c r="K15" s="34"/>
    </row>
    <row r="16" spans="1:11" ht="15.6">
      <c r="A16" s="1"/>
      <c r="B16" s="14" t="s">
        <v>31</v>
      </c>
      <c r="C16" s="41" t="s">
        <v>22</v>
      </c>
      <c r="D16" s="38" t="s">
        <v>26</v>
      </c>
      <c r="E16" s="66">
        <v>50</v>
      </c>
      <c r="F16" s="67">
        <v>6.4</v>
      </c>
      <c r="G16" s="66">
        <f>E16*70.14/30</f>
        <v>116.9</v>
      </c>
      <c r="H16" s="66">
        <f>E16*2.37/30</f>
        <v>3.95</v>
      </c>
      <c r="I16" s="66">
        <f>E16*0.3/30</f>
        <v>0.5</v>
      </c>
      <c r="J16" s="66">
        <f>E16*14.49/30</f>
        <v>24.15</v>
      </c>
      <c r="K16" s="34"/>
    </row>
    <row r="17" spans="1:11" ht="15.6">
      <c r="A17" s="1"/>
      <c r="B17" s="25" t="s">
        <v>25</v>
      </c>
      <c r="C17" s="41" t="s">
        <v>22</v>
      </c>
      <c r="D17" s="38" t="s">
        <v>23</v>
      </c>
      <c r="E17" s="66">
        <v>42</v>
      </c>
      <c r="F17" s="67">
        <v>4.97</v>
      </c>
      <c r="G17" s="66">
        <f>E17*68.97/30</f>
        <v>96.557999999999993</v>
      </c>
      <c r="H17" s="66">
        <f>E17*1.68/30</f>
        <v>2.3519999999999999</v>
      </c>
      <c r="I17" s="66">
        <f>E17*0.33/30</f>
        <v>0.46200000000000002</v>
      </c>
      <c r="J17" s="66">
        <f>E17*14.82/30</f>
        <v>20.748000000000001</v>
      </c>
      <c r="K17" s="34"/>
    </row>
    <row r="18" spans="1:11" ht="15.6">
      <c r="A18" s="1"/>
      <c r="B18" s="25"/>
      <c r="C18" s="41"/>
      <c r="D18" s="38"/>
      <c r="E18" s="60"/>
      <c r="F18" s="61"/>
      <c r="G18" s="60"/>
      <c r="H18" s="62"/>
      <c r="I18" s="62"/>
      <c r="J18" s="62"/>
      <c r="K18" s="34"/>
    </row>
    <row r="19" spans="1:11" ht="15.6">
      <c r="A19" s="1"/>
      <c r="B19" s="25"/>
      <c r="C19" s="40"/>
      <c r="D19" s="39"/>
      <c r="E19" s="63">
        <f>E12+E13+E14+E15+E16+E17+E18</f>
        <v>842</v>
      </c>
      <c r="F19" s="63">
        <f t="shared" ref="F19:J19" si="1">F12+F13+F14+F15+F16+F17+F18</f>
        <v>125.04</v>
      </c>
      <c r="G19" s="63">
        <f t="shared" si="1"/>
        <v>875.81799999999998</v>
      </c>
      <c r="H19" s="63">
        <f t="shared" si="1"/>
        <v>24.876999999999999</v>
      </c>
      <c r="I19" s="63">
        <f t="shared" si="1"/>
        <v>30.342000000000002</v>
      </c>
      <c r="J19" s="63">
        <f t="shared" si="1"/>
        <v>125.80800000000001</v>
      </c>
    </row>
    <row r="20" spans="1:11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2025-09-01T04:47:11Z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