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лето 2-11\"/>
    </mc:Choice>
  </mc:AlternateContent>
  <bookViews>
    <workbookView xWindow="0" yWindow="0" windowWidth="23040" windowHeight="919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J17" i="1" l="1"/>
  <c r="I17" i="1"/>
  <c r="H17" i="1"/>
  <c r="G17" i="1"/>
  <c r="B24" i="1" l="1"/>
  <c r="A24" i="1"/>
  <c r="L23" i="1"/>
  <c r="F23" i="1"/>
  <c r="J18" i="1"/>
  <c r="I18" i="1"/>
  <c r="H18" i="1"/>
  <c r="G18" i="1"/>
  <c r="G23" i="1" s="1"/>
  <c r="J23" i="1"/>
  <c r="B12" i="1"/>
  <c r="A12" i="1"/>
  <c r="L11" i="1"/>
  <c r="F11" i="1"/>
  <c r="J9" i="1"/>
  <c r="I9" i="1"/>
  <c r="H9" i="1"/>
  <c r="G9" i="1"/>
  <c r="J8" i="1"/>
  <c r="I8" i="1"/>
  <c r="H8" i="1"/>
  <c r="G8" i="1"/>
  <c r="J11" i="1"/>
  <c r="I11" i="1"/>
  <c r="H11" i="1"/>
  <c r="G11" i="1" l="1"/>
  <c r="F24" i="1"/>
  <c r="H23" i="1"/>
  <c r="H24" i="1" s="1"/>
  <c r="I23" i="1"/>
  <c r="I24" i="1" s="1"/>
  <c r="L24" i="1"/>
  <c r="G24" i="1"/>
  <c r="J24" i="1"/>
</calcChain>
</file>

<file path=xl/sharedStrings.xml><?xml version="1.0" encoding="utf-8"?>
<sst xmlns="http://schemas.openxmlformats.org/spreadsheetml/2006/main" count="66" uniqueCount="57">
  <si>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</si>
  <si>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</si>
  <si>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</si>
  <si>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</si>
  <si>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</si>
  <si>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</si>
  <si>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</si>
  <si>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</si>
  <si>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</si>
  <si>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</si>
  <si>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</si>
  <si>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</si>
  <si>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</si>
  <si>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</si>
  <si>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</si>
  <si>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</si>
  <si>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</si>
  <si>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</si>
  <si>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</si>
  <si>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</si>
  <si>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</si>
  <si>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</si>
  <si>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</si>
  <si>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</si>
  <si>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гор.напиток</t>
  </si>
  <si>
    <t xml:space="preserve"> Хлеб ржано-пшеничный</t>
  </si>
  <si>
    <t>пром</t>
  </si>
  <si>
    <t>итого</t>
  </si>
  <si>
    <t>Обед</t>
  </si>
  <si>
    <t>закуска</t>
  </si>
  <si>
    <t>1 блюдо</t>
  </si>
  <si>
    <t>2 блюдо</t>
  </si>
  <si>
    <t>гарнир</t>
  </si>
  <si>
    <t>хлеб бел.</t>
  </si>
  <si>
    <t>Хлеб пшеничный витаминизированный</t>
  </si>
  <si>
    <t>хлеб черн.</t>
  </si>
  <si>
    <t>Итого за день:</t>
  </si>
  <si>
    <t xml:space="preserve">пром </t>
  </si>
  <si>
    <t>Председатель Правления ПК"СЫСЕРТСКОЕ РАЙПО"</t>
  </si>
  <si>
    <t>Шалапугина Н.В.</t>
  </si>
  <si>
    <t>сладкое</t>
  </si>
  <si>
    <t xml:space="preserve">напиток Каркаде </t>
  </si>
  <si>
    <t>ттк б/н</t>
  </si>
  <si>
    <t>гор. блюдо</t>
  </si>
  <si>
    <t>макарон.изделия отварные с сыром</t>
  </si>
  <si>
    <t>47/3</t>
  </si>
  <si>
    <t>огруец свежий с зеленью и раст малом</t>
  </si>
  <si>
    <t>1.3</t>
  </si>
  <si>
    <t>Щи с капустой с картофелем, сметаной и мясом и зеленью</t>
  </si>
  <si>
    <t>печень в молочном соусе</t>
  </si>
  <si>
    <t>каша гречневая</t>
  </si>
  <si>
    <t>39.3</t>
  </si>
  <si>
    <t>компот из ягод вишни</t>
  </si>
  <si>
    <t>полдник</t>
  </si>
  <si>
    <t>булочка Исетская с сахаром</t>
  </si>
  <si>
    <t>напиток</t>
  </si>
  <si>
    <t xml:space="preserve">фркутовый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</si>
</sst>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2">
    <font>
      <sz val="11"/>
      <color theme="1"/>
      <name val="Calibri"/>
      <charset val="134"/>
      <scheme val="minor"/>
    </font>
    <font>
      <sz val="10"/>
      <color theme="1"/>
      <name val="Arial"/>
      <charset val="204"/>
    </font>
    <font>
      <b/>
      <sz val="14"/>
      <color rgb="FF4C4C4C"/>
      <name val="Arial"/>
      <charset val="204"/>
    </font>
    <font>
      <sz val="10"/>
      <color rgb="FF2D2D2D"/>
      <name val="Arial"/>
      <charset val="204"/>
    </font>
    <font>
      <sz val="10"/>
      <color rgb="FF4C4C4C"/>
      <name val="Arial"/>
      <charset val="204"/>
    </font>
    <font>
      <i/>
      <sz val="8"/>
      <color theme="1"/>
      <name val="Arial"/>
      <charset val="204"/>
    </font>
    <font>
      <b/>
      <sz val="8"/>
      <color theme="1"/>
      <name val="Arial"/>
      <charset val="204"/>
    </font>
    <font>
      <b/>
      <sz val="8"/>
      <color rgb="FF2D2D2D"/>
      <name val="Arial"/>
      <charset val="204"/>
    </font>
    <font>
      <sz val="12"/>
      <color theme="1"/>
      <name val="Times New Roman"/>
      <charset val="204"/>
    </font>
    <font>
      <sz val="12"/>
      <name val="Times New Roman"/>
      <charset val="204"/>
    </font>
    <font>
      <b/>
      <sz val="12"/>
      <name val="Times New Roman"/>
      <charset val="204"/>
    </font>
    <font>
      <b/>
      <sz val="10"/>
      <color theme="1"/>
      <name val="Arial"/>
      <charset val="204"/>
    </font>
    <font>
      <i/>
      <sz val="12"/>
      <color theme="1"/>
      <name val="Times New Roman"/>
      <charset val="204"/>
    </font>
    <font>
      <b/>
      <sz val="12"/>
      <color rgb="FF2D2D2D"/>
      <name val="Times New Roman"/>
      <charset val="204"/>
    </font>
    <font>
      <b/>
      <sz val="12"/>
      <color theme="1"/>
      <name val="Times New Roman"/>
      <charset val="204"/>
    </font>
    <font>
      <sz val="11"/>
      <color theme="1"/>
      <name val="Calibri"/>
      <charset val="204"/>
      <scheme val="minor"/>
    </font>
    <font>
      <sz val="12"/>
      <name val="Times New Roman"/>
      <family val="1"/>
      <charset val="204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 tint="-0.14996795556505021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5" fillId="0" borderId="0"/>
  </cellStyleXfs>
  <cellXfs count="7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5" xfId="0" applyFont="1" applyBorder="1"/>
    <xf numFmtId="0" fontId="8" fillId="0" borderId="7" xfId="0" applyFont="1" applyBorder="1" applyAlignment="1">
      <alignment horizontal="center"/>
    </xf>
    <xf numFmtId="0" fontId="8" fillId="0" borderId="8" xfId="0" applyFont="1" applyBorder="1"/>
    <xf numFmtId="0" fontId="8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8" fillId="0" borderId="1" xfId="0" applyFont="1" applyBorder="1"/>
    <xf numFmtId="2" fontId="9" fillId="0" borderId="1" xfId="0" applyNumberFormat="1" applyFont="1" applyBorder="1" applyAlignment="1">
      <alignment horizontal="left" vertical="center"/>
    </xf>
    <xf numFmtId="2" fontId="10" fillId="0" borderId="1" xfId="0" applyNumberFormat="1" applyFont="1" applyBorder="1" applyAlignment="1">
      <alignment horizontal="left" vertical="center"/>
    </xf>
    <xf numFmtId="2" fontId="9" fillId="0" borderId="1" xfId="0" applyNumberFormat="1" applyFont="1" applyBorder="1" applyAlignment="1">
      <alignment vertical="center" wrapText="1"/>
    </xf>
    <xf numFmtId="0" fontId="8" fillId="0" borderId="9" xfId="0" applyFont="1" applyBorder="1" applyAlignment="1">
      <alignment horizontal="center"/>
    </xf>
    <xf numFmtId="0" fontId="8" fillId="0" borderId="2" xfId="0" applyFont="1" applyBorder="1"/>
    <xf numFmtId="0" fontId="1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2" fontId="11" fillId="0" borderId="1" xfId="0" applyNumberFormat="1" applyFont="1" applyBorder="1" applyAlignment="1">
      <alignment horizontal="center" vertical="top" wrapText="1"/>
    </xf>
    <xf numFmtId="0" fontId="8" fillId="0" borderId="10" xfId="0" applyFont="1" applyBorder="1" applyAlignment="1">
      <alignment horizontal="center"/>
    </xf>
    <xf numFmtId="0" fontId="8" fillId="0" borderId="10" xfId="0" applyFont="1" applyBorder="1"/>
    <xf numFmtId="2" fontId="9" fillId="0" borderId="1" xfId="0" applyNumberFormat="1" applyFont="1" applyBorder="1" applyAlignment="1">
      <alignment vertical="center"/>
    </xf>
    <xf numFmtId="0" fontId="1" fillId="3" borderId="11" xfId="0" applyFont="1" applyFill="1" applyBorder="1" applyAlignment="1">
      <alignment vertical="top" wrapText="1"/>
    </xf>
    <xf numFmtId="0" fontId="11" fillId="3" borderId="11" xfId="0" applyFont="1" applyFill="1" applyBorder="1" applyAlignment="1">
      <alignment horizontal="center" vertical="top" wrapText="1"/>
    </xf>
    <xf numFmtId="0" fontId="8" fillId="0" borderId="8" xfId="0" applyFont="1" applyBorder="1" applyAlignment="1">
      <alignment horizontal="center"/>
    </xf>
    <xf numFmtId="2" fontId="9" fillId="0" borderId="1" xfId="0" applyNumberFormat="1" applyFont="1" applyBorder="1" applyAlignment="1">
      <alignment horizontal="left" vertical="center" wrapText="1"/>
    </xf>
    <xf numFmtId="2" fontId="9" fillId="0" borderId="0" xfId="0" applyNumberFormat="1" applyFont="1" applyAlignment="1">
      <alignment horizontal="left" vertical="center" wrapText="1"/>
    </xf>
    <xf numFmtId="2" fontId="11" fillId="2" borderId="1" xfId="0" applyNumberFormat="1" applyFont="1" applyFill="1" applyBorder="1" applyAlignment="1" applyProtection="1">
      <alignment horizontal="center" vertical="top" wrapText="1"/>
      <protection locked="0"/>
    </xf>
    <xf numFmtId="0" fontId="8" fillId="0" borderId="2" xfId="0" applyFont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2" fontId="11" fillId="3" borderId="11" xfId="0" applyNumberFormat="1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7" fillId="0" borderId="14" xfId="0" applyFont="1" applyBorder="1" applyAlignment="1">
      <alignment horizontal="center" vertical="center" wrapText="1"/>
    </xf>
    <xf numFmtId="2" fontId="11" fillId="2" borderId="6" xfId="0" applyNumberFormat="1" applyFont="1" applyFill="1" applyBorder="1" applyAlignment="1" applyProtection="1">
      <alignment horizontal="center" vertical="top" wrapText="1"/>
      <protection locked="0"/>
    </xf>
    <xf numFmtId="0" fontId="11" fillId="2" borderId="15" xfId="0" applyFont="1" applyFill="1" applyBorder="1" applyAlignment="1" applyProtection="1">
      <alignment horizontal="center" vertical="top" wrapText="1"/>
      <protection locked="0"/>
    </xf>
    <xf numFmtId="0" fontId="11" fillId="0" borderId="15" xfId="0" applyFont="1" applyBorder="1" applyAlignment="1">
      <alignment horizontal="center" vertical="top" wrapText="1"/>
    </xf>
    <xf numFmtId="49" fontId="11" fillId="2" borderId="15" xfId="0" applyNumberFormat="1" applyFont="1" applyFill="1" applyBorder="1" applyAlignment="1" applyProtection="1">
      <alignment horizontal="center" vertical="top" wrapText="1"/>
      <protection locked="0"/>
    </xf>
    <xf numFmtId="49" fontId="17" fillId="2" borderId="15" xfId="0" applyNumberFormat="1" applyFont="1" applyFill="1" applyBorder="1" applyAlignment="1" applyProtection="1">
      <alignment horizontal="center" vertical="top" wrapText="1"/>
      <protection locked="0"/>
    </xf>
    <xf numFmtId="2" fontId="16" fillId="0" borderId="1" xfId="0" applyNumberFormat="1" applyFont="1" applyBorder="1" applyAlignment="1">
      <alignment horizontal="left" vertical="center" wrapText="1"/>
    </xf>
    <xf numFmtId="0" fontId="17" fillId="2" borderId="15" xfId="0" applyFont="1" applyFill="1" applyBorder="1" applyAlignment="1" applyProtection="1">
      <alignment horizontal="center" vertical="top" wrapText="1"/>
      <protection locked="0"/>
    </xf>
    <xf numFmtId="0" fontId="1" fillId="0" borderId="0" xfId="0" applyFont="1" applyBorder="1"/>
    <xf numFmtId="0" fontId="8" fillId="0" borderId="0" xfId="0" applyFont="1" applyBorder="1"/>
    <xf numFmtId="2" fontId="9" fillId="0" borderId="0" xfId="0" applyNumberFormat="1" applyFont="1" applyBorder="1" applyAlignment="1">
      <alignment horizontal="left" vertical="center" wrapText="1"/>
    </xf>
    <xf numFmtId="2" fontId="10" fillId="0" borderId="0" xfId="0" applyNumberFormat="1" applyFont="1" applyBorder="1" applyAlignment="1">
      <alignment horizontal="left" vertical="center"/>
    </xf>
    <xf numFmtId="0" fontId="11" fillId="2" borderId="0" xfId="0" applyFont="1" applyFill="1" applyBorder="1" applyAlignment="1" applyProtection="1">
      <alignment horizontal="center" vertical="top" wrapText="1"/>
      <protection locked="0"/>
    </xf>
    <xf numFmtId="2" fontId="11" fillId="2" borderId="0" xfId="0" applyNumberFormat="1" applyFont="1" applyFill="1" applyBorder="1" applyAlignment="1" applyProtection="1">
      <alignment horizontal="center" vertical="top" wrapText="1"/>
      <protection locked="0"/>
    </xf>
    <xf numFmtId="0" fontId="8" fillId="2" borderId="0" xfId="0" applyFont="1" applyFill="1" applyBorder="1" applyProtection="1">
      <protection locked="0"/>
    </xf>
    <xf numFmtId="0" fontId="9" fillId="0" borderId="0" xfId="0" applyFont="1" applyBorder="1" applyAlignment="1">
      <alignment horizontal="left" vertical="center"/>
    </xf>
    <xf numFmtId="2" fontId="10" fillId="0" borderId="0" xfId="0" applyNumberFormat="1" applyFont="1" applyFill="1" applyBorder="1" applyAlignment="1">
      <alignment horizontal="left" vertical="center"/>
    </xf>
    <xf numFmtId="0" fontId="9" fillId="0" borderId="0" xfId="0" applyFont="1" applyBorder="1" applyAlignment="1">
      <alignment horizontal="left" vertical="center" wrapText="1"/>
    </xf>
    <xf numFmtId="49" fontId="10" fillId="0" borderId="0" xfId="0" applyNumberFormat="1" applyFont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2" fontId="14" fillId="0" borderId="0" xfId="0" applyNumberFormat="1" applyFont="1" applyFill="1" applyBorder="1" applyAlignment="1">
      <alignment horizontal="left" vertical="center"/>
    </xf>
    <xf numFmtId="2" fontId="9" fillId="0" borderId="0" xfId="0" applyNumberFormat="1" applyFont="1" applyBorder="1" applyAlignment="1">
      <alignment horizontal="left" vertical="center"/>
    </xf>
    <xf numFmtId="1" fontId="10" fillId="0" borderId="0" xfId="0" applyNumberFormat="1" applyFont="1" applyBorder="1" applyAlignment="1">
      <alignment horizontal="center" vertical="center"/>
    </xf>
    <xf numFmtId="164" fontId="10" fillId="0" borderId="0" xfId="0" applyNumberFormat="1" applyFont="1" applyBorder="1" applyAlignment="1">
      <alignment horizontal="left" vertical="center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8" fillId="2" borderId="17" xfId="0" applyFont="1" applyFill="1" applyBorder="1" applyAlignment="1" applyProtection="1">
      <alignment horizontal="left" wrapText="1"/>
      <protection locked="0"/>
    </xf>
    <xf numFmtId="0" fontId="1" fillId="2" borderId="16" xfId="0" applyFont="1" applyFill="1" applyBorder="1" applyAlignment="1" applyProtection="1">
      <alignment horizontal="left" wrapText="1"/>
      <protection locked="0"/>
    </xf>
    <xf numFmtId="0" fontId="1" fillId="2" borderId="18" xfId="0" applyFont="1" applyFill="1" applyBorder="1" applyAlignment="1" applyProtection="1">
      <alignment horizontal="left" wrapText="1"/>
      <protection locked="0"/>
    </xf>
    <xf numFmtId="0" fontId="18" fillId="2" borderId="1" xfId="0" applyFont="1" applyFill="1" applyBorder="1" applyAlignment="1" applyProtection="1">
      <alignment horizontal="left"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3" fillId="3" borderId="12" xfId="0" applyFont="1" applyFill="1" applyBorder="1" applyAlignment="1">
      <alignment horizontal="center" vertical="center" wrapText="1"/>
    </xf>
    <xf numFmtId="0" fontId="14" fillId="3" borderId="13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9" fillId="2" borderId="1" xfId="0" applyFont="1" applyFill="1" applyBorder="1" applyProtection="1">
      <protection locked="0"/>
    </xf>
    <xf numFmtId="0" fontId="20" fillId="2" borderId="1" xfId="0" applyFont="1" applyFill="1" applyBorder="1" applyAlignment="1" applyProtection="1">
      <alignment vertical="top" wrapText="1"/>
      <protection locked="0"/>
    </xf>
    <xf numFmtId="2" fontId="21" fillId="2" borderId="1" xfId="0" applyNumberFormat="1" applyFont="1" applyFill="1" applyBorder="1" applyAlignment="1" applyProtection="1">
      <alignment horizontal="center" vertical="top" wrapText="1"/>
      <protection locked="0"/>
    </xf>
    <xf numFmtId="0" fontId="21" fillId="2" borderId="15" xfId="0" applyFont="1" applyFill="1" applyBorder="1" applyAlignment="1" applyProtection="1">
      <alignment horizontal="center" vertical="top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1"/>
  <sheetViews>
    <sheetView tabSelected="1" workbookViewId="0">
      <pane xSplit="4" ySplit="5" topLeftCell="E6" activePane="bottomRight" state="frozen"/>
      <selection pane="topRight"/>
      <selection pane="bottomLeft"/>
      <selection pane="bottomRight" activeCell="H3" sqref="H3"/>
    </sheetView>
  </sheetViews>
  <sheetFormatPr defaultColWidth="9.109375" defaultRowHeight="13.2"/>
  <cols>
    <col min="1" max="1" width="4.6640625" style="1" customWidth="1"/>
    <col min="2" max="2" width="5.33203125" style="1" customWidth="1"/>
    <col min="3" max="3" width="7.6640625" style="2" customWidth="1"/>
    <col min="4" max="4" width="11.5546875" style="2" customWidth="1"/>
    <col min="5" max="5" width="42.6640625" style="1" customWidth="1"/>
    <col min="6" max="6" width="9.33203125" style="1" customWidth="1"/>
    <col min="7" max="7" width="7.88671875" style="1" customWidth="1"/>
    <col min="8" max="8" width="7.5546875" style="1" customWidth="1"/>
    <col min="9" max="9" width="6.88671875" style="1" customWidth="1"/>
    <col min="10" max="10" width="8.109375" style="1" customWidth="1"/>
    <col min="11" max="11" width="10.33203125" style="1" customWidth="1"/>
    <col min="12" max="12" width="9.5546875" style="1" customWidth="1"/>
    <col min="13" max="16384" width="9.109375" style="1"/>
  </cols>
  <sheetData>
    <row r="1" spans="1:12" ht="25.5" customHeight="1">
      <c r="A1" s="2" t="s">
        <v>0</v>
      </c>
      <c r="C1" s="65"/>
      <c r="D1" s="66"/>
      <c r="E1" s="66"/>
      <c r="F1" s="3" t="s">
        <v>1</v>
      </c>
      <c r="G1" s="1" t="s">
        <v>2</v>
      </c>
      <c r="H1" s="67" t="s">
        <v>38</v>
      </c>
      <c r="I1" s="68"/>
      <c r="J1" s="68"/>
      <c r="K1" s="69"/>
    </row>
    <row r="2" spans="1:12" ht="17.399999999999999">
      <c r="A2" s="4" t="s">
        <v>3</v>
      </c>
      <c r="C2" s="1"/>
      <c r="G2" s="1" t="s">
        <v>4</v>
      </c>
      <c r="H2" s="70" t="s">
        <v>39</v>
      </c>
      <c r="I2" s="71"/>
      <c r="J2" s="71"/>
      <c r="K2" s="71"/>
    </row>
    <row r="3" spans="1:12" ht="17.25" customHeight="1">
      <c r="A3" s="5" t="s">
        <v>5</v>
      </c>
      <c r="C3" s="1"/>
      <c r="D3" s="6"/>
      <c r="E3" s="7" t="s">
        <v>6</v>
      </c>
      <c r="G3" s="1" t="s">
        <v>7</v>
      </c>
      <c r="H3" s="8">
        <v>3</v>
      </c>
      <c r="I3" s="8">
        <v>6</v>
      </c>
      <c r="J3" s="39">
        <v>2025</v>
      </c>
      <c r="K3" s="40"/>
    </row>
    <row r="4" spans="1:12" ht="13.8" thickBot="1">
      <c r="C4" s="1"/>
      <c r="D4" s="5"/>
      <c r="H4" s="9" t="s">
        <v>8</v>
      </c>
      <c r="I4" s="9" t="s">
        <v>9</v>
      </c>
      <c r="J4" s="9" t="s">
        <v>10</v>
      </c>
    </row>
    <row r="5" spans="1:12" ht="31.2" thickBot="1">
      <c r="A5" s="10" t="s">
        <v>11</v>
      </c>
      <c r="B5" s="11" t="s">
        <v>12</v>
      </c>
      <c r="C5" s="12" t="s">
        <v>13</v>
      </c>
      <c r="D5" s="74" t="s">
        <v>14</v>
      </c>
      <c r="E5" s="12" t="s">
        <v>15</v>
      </c>
      <c r="F5" s="12" t="s">
        <v>16</v>
      </c>
      <c r="G5" s="12" t="s">
        <v>17</v>
      </c>
      <c r="H5" s="12" t="s">
        <v>18</v>
      </c>
      <c r="I5" s="12" t="s">
        <v>19</v>
      </c>
      <c r="J5" s="12" t="s">
        <v>20</v>
      </c>
      <c r="K5" s="41" t="s">
        <v>21</v>
      </c>
      <c r="L5" s="12" t="s">
        <v>22</v>
      </c>
    </row>
    <row r="6" spans="1:12" ht="15.6">
      <c r="A6" s="32">
        <v>1</v>
      </c>
      <c r="B6" s="14">
        <v>2</v>
      </c>
      <c r="C6" s="13" t="s">
        <v>23</v>
      </c>
      <c r="D6" s="18" t="s">
        <v>43</v>
      </c>
      <c r="E6" s="21" t="s">
        <v>44</v>
      </c>
      <c r="F6" s="20">
        <v>220</v>
      </c>
      <c r="G6" s="20">
        <v>13.79</v>
      </c>
      <c r="H6" s="20">
        <v>17.82</v>
      </c>
      <c r="I6" s="20">
        <v>40.700000000000003</v>
      </c>
      <c r="J6" s="20">
        <v>378.34</v>
      </c>
      <c r="K6" s="45" t="s">
        <v>45</v>
      </c>
      <c r="L6" s="42">
        <v>29.02</v>
      </c>
    </row>
    <row r="7" spans="1:12" ht="15.6">
      <c r="A7" s="32"/>
      <c r="B7" s="14"/>
      <c r="C7" s="15"/>
      <c r="D7" s="18" t="s">
        <v>24</v>
      </c>
      <c r="E7" s="19" t="s">
        <v>41</v>
      </c>
      <c r="F7" s="20">
        <v>200</v>
      </c>
      <c r="G7" s="20">
        <v>0.5</v>
      </c>
      <c r="H7" s="20">
        <v>0.1</v>
      </c>
      <c r="I7" s="20">
        <v>14.8</v>
      </c>
      <c r="J7" s="20">
        <v>61</v>
      </c>
      <c r="K7" s="46" t="s">
        <v>42</v>
      </c>
      <c r="L7" s="35">
        <v>3.76</v>
      </c>
    </row>
    <row r="8" spans="1:12" ht="15.6">
      <c r="A8" s="32"/>
      <c r="B8" s="14"/>
      <c r="C8" s="15"/>
      <c r="D8" s="18" t="s">
        <v>33</v>
      </c>
      <c r="E8" s="21" t="s">
        <v>34</v>
      </c>
      <c r="F8" s="20">
        <v>50</v>
      </c>
      <c r="G8" s="20">
        <f>SUM(F8*2.37/30)</f>
        <v>3.95</v>
      </c>
      <c r="H8" s="20">
        <f>SUM(F8*0.3/30)</f>
        <v>0.5</v>
      </c>
      <c r="I8" s="20">
        <f>SUM(F8*14.49/30)</f>
        <v>24.15</v>
      </c>
      <c r="J8" s="20">
        <f>SUM(F8*70.14/30)</f>
        <v>116.9</v>
      </c>
      <c r="K8" s="45" t="s">
        <v>37</v>
      </c>
      <c r="L8" s="35">
        <v>4.5599999999999996</v>
      </c>
    </row>
    <row r="9" spans="1:12" ht="15.6">
      <c r="A9" s="32"/>
      <c r="B9" s="14"/>
      <c r="C9" s="15"/>
      <c r="D9" s="18" t="s">
        <v>35</v>
      </c>
      <c r="E9" s="29" t="s">
        <v>25</v>
      </c>
      <c r="F9" s="20">
        <v>50</v>
      </c>
      <c r="G9" s="20">
        <f>SUM(F9*1.68/30)</f>
        <v>2.8</v>
      </c>
      <c r="H9" s="20">
        <f>SUM(F9*0.33/30)</f>
        <v>0.55000000000000004</v>
      </c>
      <c r="I9" s="20">
        <f>SUM(F9*14.82/30)</f>
        <v>24.7</v>
      </c>
      <c r="J9" s="20">
        <f>SUM(F9*68.97/30)</f>
        <v>114.95</v>
      </c>
      <c r="K9" s="45" t="s">
        <v>37</v>
      </c>
      <c r="L9" s="35">
        <v>4.2</v>
      </c>
    </row>
    <row r="10" spans="1:12" ht="15.6">
      <c r="A10" s="32"/>
      <c r="B10" s="14"/>
      <c r="C10" s="15"/>
      <c r="D10" s="16"/>
      <c r="E10" s="17"/>
      <c r="F10" s="35"/>
      <c r="G10" s="35"/>
      <c r="H10" s="35"/>
      <c r="I10" s="35"/>
      <c r="J10" s="35"/>
      <c r="K10" s="43"/>
      <c r="L10" s="35"/>
    </row>
    <row r="11" spans="1:12" ht="15.6">
      <c r="A11" s="36"/>
      <c r="B11" s="22"/>
      <c r="C11" s="23"/>
      <c r="D11" s="24" t="s">
        <v>27</v>
      </c>
      <c r="E11" s="25"/>
      <c r="F11" s="26">
        <f>SUM(F6:F10)</f>
        <v>520</v>
      </c>
      <c r="G11" s="26">
        <f>SUM(G6:G10)</f>
        <v>21.04</v>
      </c>
      <c r="H11" s="26">
        <f>SUM(H6:H10)</f>
        <v>18.970000000000002</v>
      </c>
      <c r="I11" s="26">
        <f>SUM(I6:I10)</f>
        <v>104.35000000000001</v>
      </c>
      <c r="J11" s="26">
        <f>SUM(J6:J10)</f>
        <v>671.19</v>
      </c>
      <c r="K11" s="44"/>
      <c r="L11" s="26">
        <f>SUM(L6:L10)</f>
        <v>41.540000000000006</v>
      </c>
    </row>
    <row r="12" spans="1:12" ht="15.6">
      <c r="A12" s="27">
        <f>A6</f>
        <v>1</v>
      </c>
      <c r="B12" s="27">
        <f>B6</f>
        <v>2</v>
      </c>
      <c r="C12" s="28" t="s">
        <v>28</v>
      </c>
      <c r="D12" s="18" t="s">
        <v>29</v>
      </c>
      <c r="E12" s="34" t="s">
        <v>46</v>
      </c>
      <c r="F12" s="20">
        <v>60</v>
      </c>
      <c r="G12" s="20">
        <v>0.6</v>
      </c>
      <c r="H12" s="20">
        <v>6</v>
      </c>
      <c r="I12" s="20">
        <v>2.76</v>
      </c>
      <c r="J12" s="20">
        <v>67.2</v>
      </c>
      <c r="K12" s="46" t="s">
        <v>47</v>
      </c>
      <c r="L12" s="35">
        <v>19.14</v>
      </c>
    </row>
    <row r="13" spans="1:12" ht="31.2">
      <c r="A13" s="32"/>
      <c r="B13" s="14"/>
      <c r="C13" s="15"/>
      <c r="D13" s="18" t="s">
        <v>30</v>
      </c>
      <c r="E13" s="47" t="s">
        <v>48</v>
      </c>
      <c r="F13" s="20">
        <v>200</v>
      </c>
      <c r="G13" s="20">
        <v>3.12</v>
      </c>
      <c r="H13" s="20">
        <v>4.95</v>
      </c>
      <c r="I13" s="20">
        <v>6.4</v>
      </c>
      <c r="J13" s="20">
        <v>83.6</v>
      </c>
      <c r="K13" s="43">
        <v>44379</v>
      </c>
      <c r="L13" s="35">
        <v>39.130000000000003</v>
      </c>
    </row>
    <row r="14" spans="1:12" ht="15.6">
      <c r="A14" s="32"/>
      <c r="B14" s="14"/>
      <c r="C14" s="15"/>
      <c r="D14" s="18" t="s">
        <v>31</v>
      </c>
      <c r="E14" s="33" t="s">
        <v>49</v>
      </c>
      <c r="F14" s="20">
        <v>120</v>
      </c>
      <c r="G14" s="20">
        <v>16.8</v>
      </c>
      <c r="H14" s="20">
        <v>16.579999999999998</v>
      </c>
      <c r="I14" s="20">
        <v>11.96</v>
      </c>
      <c r="J14" s="20">
        <v>264.26</v>
      </c>
      <c r="K14" s="43">
        <v>44508</v>
      </c>
      <c r="L14" s="35">
        <v>76.63</v>
      </c>
    </row>
    <row r="15" spans="1:12" ht="15.6">
      <c r="A15" s="32"/>
      <c r="B15" s="14"/>
      <c r="C15" s="15"/>
      <c r="D15" s="18" t="s">
        <v>32</v>
      </c>
      <c r="E15" s="19" t="s">
        <v>50</v>
      </c>
      <c r="F15" s="20">
        <v>150</v>
      </c>
      <c r="G15" s="20">
        <v>6.63</v>
      </c>
      <c r="H15" s="20">
        <v>4.4400000000000004</v>
      </c>
      <c r="I15" s="20">
        <v>28.8</v>
      </c>
      <c r="J15" s="20">
        <v>181.5</v>
      </c>
      <c r="K15" s="48" t="s">
        <v>51</v>
      </c>
      <c r="L15" s="35">
        <v>10.11</v>
      </c>
    </row>
    <row r="16" spans="1:12" ht="15.6">
      <c r="A16" s="32"/>
      <c r="B16" s="14"/>
      <c r="C16" s="15"/>
      <c r="D16" s="18" t="s">
        <v>40</v>
      </c>
      <c r="E16" s="33" t="s">
        <v>52</v>
      </c>
      <c r="F16" s="20">
        <v>200</v>
      </c>
      <c r="G16" s="20">
        <v>0.2</v>
      </c>
      <c r="H16" s="20">
        <v>0</v>
      </c>
      <c r="I16" s="20">
        <v>11.9</v>
      </c>
      <c r="J16" s="20">
        <v>48</v>
      </c>
      <c r="K16" s="43">
        <v>44387</v>
      </c>
      <c r="L16" s="35">
        <v>21.5</v>
      </c>
    </row>
    <row r="17" spans="1:12" ht="15.6">
      <c r="A17" s="32"/>
      <c r="B17" s="14"/>
      <c r="C17" s="15"/>
      <c r="D17" s="18" t="s">
        <v>33</v>
      </c>
      <c r="E17" s="21" t="s">
        <v>34</v>
      </c>
      <c r="F17" s="20">
        <v>50</v>
      </c>
      <c r="G17" s="20">
        <f>SUM(F17*2.37/30)</f>
        <v>3.95</v>
      </c>
      <c r="H17" s="20">
        <f>SUM(F17*0.3/30)</f>
        <v>0.5</v>
      </c>
      <c r="I17" s="20">
        <f>SUM(F17*14.49/30)</f>
        <v>24.15</v>
      </c>
      <c r="J17" s="20">
        <f>SUM(F17*70.14/30)</f>
        <v>116.9</v>
      </c>
      <c r="K17" s="43" t="s">
        <v>26</v>
      </c>
      <c r="L17" s="35">
        <v>4.5599999999999996</v>
      </c>
    </row>
    <row r="18" spans="1:12" ht="15.6">
      <c r="A18" s="32"/>
      <c r="B18" s="14"/>
      <c r="C18" s="15"/>
      <c r="D18" s="18" t="s">
        <v>35</v>
      </c>
      <c r="E18" s="29" t="s">
        <v>25</v>
      </c>
      <c r="F18" s="20">
        <v>50</v>
      </c>
      <c r="G18" s="20">
        <f>SUM(F18*1.68/30)</f>
        <v>2.8</v>
      </c>
      <c r="H18" s="20">
        <f>SUM(F18*0.33/30)</f>
        <v>0.55000000000000004</v>
      </c>
      <c r="I18" s="20">
        <f>SUM(F18*14.82/30)</f>
        <v>24.7</v>
      </c>
      <c r="J18" s="20">
        <f>SUM(F18*68.97/30)</f>
        <v>114.95</v>
      </c>
      <c r="K18" s="43" t="s">
        <v>26</v>
      </c>
      <c r="L18" s="35">
        <v>4.2</v>
      </c>
    </row>
    <row r="19" spans="1:12" ht="15.6">
      <c r="A19" s="32"/>
      <c r="B19" s="14"/>
      <c r="C19" s="15" t="s">
        <v>53</v>
      </c>
      <c r="D19" s="16"/>
      <c r="E19" s="17"/>
      <c r="F19" s="35"/>
      <c r="G19" s="35"/>
      <c r="H19" s="35"/>
      <c r="I19" s="35"/>
      <c r="J19" s="35"/>
      <c r="K19" s="43"/>
      <c r="L19" s="35"/>
    </row>
    <row r="20" spans="1:12" ht="15.6">
      <c r="A20" s="32"/>
      <c r="B20" s="14"/>
      <c r="C20" s="15"/>
      <c r="D20" s="75" t="s">
        <v>26</v>
      </c>
      <c r="E20" s="76" t="s">
        <v>54</v>
      </c>
      <c r="F20" s="77">
        <v>100</v>
      </c>
      <c r="G20" s="77">
        <v>9.5</v>
      </c>
      <c r="H20" s="77">
        <v>16.38</v>
      </c>
      <c r="I20" s="77">
        <v>73</v>
      </c>
      <c r="J20" s="77">
        <v>485</v>
      </c>
      <c r="K20" s="78" t="s">
        <v>42</v>
      </c>
      <c r="L20" s="77">
        <v>14.08</v>
      </c>
    </row>
    <row r="21" spans="1:12" ht="15.6">
      <c r="A21" s="32"/>
      <c r="B21" s="14"/>
      <c r="C21" s="15"/>
      <c r="D21" s="75" t="s">
        <v>55</v>
      </c>
      <c r="E21" s="76" t="s">
        <v>56</v>
      </c>
      <c r="F21" s="77">
        <v>200</v>
      </c>
      <c r="G21" s="77">
        <v>0.4</v>
      </c>
      <c r="H21" s="77">
        <v>0.4</v>
      </c>
      <c r="I21" s="77">
        <v>18.7</v>
      </c>
      <c r="J21" s="77">
        <v>80</v>
      </c>
      <c r="K21" s="78">
        <v>44365</v>
      </c>
      <c r="L21" s="77">
        <v>19.11</v>
      </c>
    </row>
    <row r="22" spans="1:12" ht="15.6">
      <c r="A22" s="32"/>
      <c r="B22" s="14"/>
      <c r="C22" s="15"/>
      <c r="D22" s="16"/>
      <c r="E22" s="17"/>
      <c r="F22" s="35"/>
      <c r="G22" s="35"/>
      <c r="H22" s="35"/>
      <c r="I22" s="35"/>
      <c r="J22" s="35"/>
      <c r="K22" s="43"/>
      <c r="L22" s="35"/>
    </row>
    <row r="23" spans="1:12" ht="15.6">
      <c r="A23" s="36"/>
      <c r="B23" s="22"/>
      <c r="C23" s="23"/>
      <c r="D23" s="24" t="s">
        <v>27</v>
      </c>
      <c r="E23" s="25"/>
      <c r="F23" s="26">
        <f>SUM(F12:F22)</f>
        <v>1130</v>
      </c>
      <c r="G23" s="26">
        <f t="shared" ref="G23" si="0">SUM(G12:G22)</f>
        <v>43.999999999999993</v>
      </c>
      <c r="H23" s="26">
        <f t="shared" ref="H23" si="1">SUM(H12:H22)</f>
        <v>49.79999999999999</v>
      </c>
      <c r="I23" s="26">
        <f t="shared" ref="I23" si="2">SUM(I12:I22)</f>
        <v>202.37</v>
      </c>
      <c r="J23" s="26">
        <f t="shared" ref="J23:L23" si="3">SUM(J12:J22)</f>
        <v>1441.4099999999999</v>
      </c>
      <c r="K23" s="44"/>
      <c r="L23" s="26">
        <f t="shared" si="3"/>
        <v>208.45999999999998</v>
      </c>
    </row>
    <row r="24" spans="1:12" ht="15.75" customHeight="1" thickBot="1">
      <c r="A24" s="37">
        <f>A6</f>
        <v>1</v>
      </c>
      <c r="B24" s="37">
        <f>B6</f>
        <v>2</v>
      </c>
      <c r="C24" s="72" t="s">
        <v>36</v>
      </c>
      <c r="D24" s="73"/>
      <c r="E24" s="30"/>
      <c r="F24" s="38">
        <f>F11+F23</f>
        <v>1650</v>
      </c>
      <c r="G24" s="38">
        <f t="shared" ref="G24" si="4">G11+G23</f>
        <v>65.039999999999992</v>
      </c>
      <c r="H24" s="38">
        <f t="shared" ref="H24" si="5">H11+H23</f>
        <v>68.77</v>
      </c>
      <c r="I24" s="38">
        <f t="shared" ref="I24" si="6">I11+I23</f>
        <v>306.72000000000003</v>
      </c>
      <c r="J24" s="38">
        <f t="shared" ref="J24:L24" si="7">J11+J23</f>
        <v>2112.6</v>
      </c>
      <c r="K24" s="31"/>
      <c r="L24" s="38">
        <f t="shared" si="7"/>
        <v>250</v>
      </c>
    </row>
    <row r="34" spans="5:13">
      <c r="E34" s="49"/>
      <c r="F34" s="49"/>
      <c r="G34" s="49"/>
      <c r="H34" s="49"/>
      <c r="I34" s="49"/>
      <c r="J34" s="49"/>
      <c r="K34" s="49"/>
      <c r="L34" s="49"/>
      <c r="M34" s="49"/>
    </row>
    <row r="35" spans="5:13" ht="15.6">
      <c r="E35" s="50"/>
      <c r="F35" s="51"/>
      <c r="G35" s="52"/>
      <c r="H35" s="52"/>
      <c r="I35" s="52"/>
      <c r="J35" s="52"/>
      <c r="K35" s="52"/>
      <c r="L35" s="53"/>
      <c r="M35" s="54"/>
    </row>
    <row r="36" spans="5:13" ht="15.6">
      <c r="E36" s="55"/>
      <c r="F36" s="56"/>
      <c r="G36" s="57"/>
      <c r="H36" s="57"/>
      <c r="I36" s="57"/>
      <c r="J36" s="57"/>
      <c r="K36" s="57"/>
      <c r="L36" s="53"/>
      <c r="M36" s="54"/>
    </row>
    <row r="37" spans="5:13" ht="15.6">
      <c r="E37" s="58"/>
      <c r="F37" s="52"/>
      <c r="G37" s="52"/>
      <c r="H37" s="52"/>
      <c r="I37" s="52"/>
      <c r="J37" s="52"/>
      <c r="K37" s="59"/>
      <c r="L37" s="49"/>
      <c r="M37" s="49"/>
    </row>
    <row r="38" spans="5:13" ht="15.6">
      <c r="E38" s="58"/>
      <c r="F38" s="52"/>
      <c r="G38" s="52"/>
      <c r="H38" s="52"/>
      <c r="I38" s="52"/>
      <c r="J38" s="52"/>
      <c r="K38" s="59"/>
      <c r="L38" s="49"/>
      <c r="M38" s="49"/>
    </row>
    <row r="39" spans="5:13" ht="15.6">
      <c r="E39" s="58"/>
      <c r="F39" s="52"/>
      <c r="G39" s="52"/>
      <c r="H39" s="52"/>
      <c r="I39" s="52"/>
      <c r="J39" s="52"/>
      <c r="K39" s="59"/>
      <c r="L39" s="49"/>
      <c r="M39" s="49"/>
    </row>
    <row r="40" spans="5:13" ht="15.6">
      <c r="E40" s="56"/>
      <c r="F40" s="52"/>
      <c r="G40" s="52"/>
      <c r="H40" s="52"/>
      <c r="I40" s="52"/>
      <c r="J40" s="52"/>
      <c r="K40" s="59"/>
      <c r="L40" s="49"/>
      <c r="M40" s="49"/>
    </row>
    <row r="41" spans="5:13" ht="15.6">
      <c r="E41" s="60"/>
      <c r="F41" s="61"/>
      <c r="G41" s="57"/>
      <c r="H41" s="57"/>
      <c r="I41" s="57"/>
      <c r="J41" s="57"/>
      <c r="K41" s="49"/>
      <c r="L41" s="49"/>
      <c r="M41" s="49"/>
    </row>
    <row r="42" spans="5:13" ht="15.6">
      <c r="E42" s="56"/>
      <c r="F42" s="57"/>
      <c r="G42" s="52"/>
      <c r="H42" s="52"/>
      <c r="I42" s="52"/>
      <c r="J42" s="52"/>
      <c r="K42" s="53"/>
      <c r="L42" s="49"/>
      <c r="M42" s="49"/>
    </row>
    <row r="43" spans="5:13" ht="15.6">
      <c r="E43" s="58"/>
      <c r="F43" s="52"/>
      <c r="G43" s="57"/>
      <c r="H43" s="57"/>
      <c r="I43" s="57"/>
      <c r="J43" s="57"/>
      <c r="K43" s="53"/>
      <c r="L43" s="49"/>
      <c r="M43" s="49"/>
    </row>
    <row r="44" spans="5:13" ht="15.6">
      <c r="E44" s="58"/>
      <c r="F44" s="52"/>
      <c r="G44" s="57"/>
      <c r="H44" s="57"/>
      <c r="I44" s="57"/>
      <c r="J44" s="57"/>
      <c r="K44" s="53"/>
      <c r="L44" s="49"/>
      <c r="M44" s="49"/>
    </row>
    <row r="45" spans="5:13" ht="15.6">
      <c r="E45" s="56"/>
      <c r="F45" s="52"/>
      <c r="G45" s="52"/>
      <c r="H45" s="52"/>
      <c r="I45" s="52"/>
      <c r="J45" s="57"/>
      <c r="K45" s="53"/>
      <c r="L45" s="49"/>
      <c r="M45" s="49"/>
    </row>
    <row r="46" spans="5:13" ht="15.6">
      <c r="E46" s="56"/>
      <c r="F46" s="52"/>
      <c r="G46" s="52"/>
      <c r="H46" s="52"/>
      <c r="I46" s="52"/>
      <c r="J46" s="52"/>
      <c r="K46" s="53"/>
      <c r="L46" s="49"/>
      <c r="M46" s="49"/>
    </row>
    <row r="47" spans="5:13" ht="15.6">
      <c r="E47" s="62"/>
      <c r="F47" s="52"/>
      <c r="G47" s="52"/>
      <c r="H47" s="52"/>
      <c r="I47" s="52"/>
      <c r="J47" s="52"/>
      <c r="K47" s="63"/>
      <c r="L47" s="49"/>
      <c r="M47" s="49"/>
    </row>
    <row r="48" spans="5:13" ht="15.6">
      <c r="E48" s="62"/>
      <c r="F48" s="52"/>
      <c r="G48" s="52"/>
      <c r="H48" s="52"/>
      <c r="I48" s="52"/>
      <c r="J48" s="52"/>
      <c r="K48" s="53"/>
      <c r="L48" s="49"/>
      <c r="M48" s="49"/>
    </row>
    <row r="49" spans="5:13" ht="15.6">
      <c r="E49" s="56"/>
      <c r="F49" s="57"/>
      <c r="G49" s="57"/>
      <c r="H49" s="57"/>
      <c r="I49" s="57"/>
      <c r="J49" s="57"/>
      <c r="K49" s="64"/>
      <c r="L49" s="49"/>
      <c r="M49" s="49"/>
    </row>
    <row r="50" spans="5:13">
      <c r="E50" s="49"/>
      <c r="F50" s="49"/>
      <c r="G50" s="49"/>
      <c r="H50" s="49"/>
      <c r="I50" s="49"/>
      <c r="J50" s="49"/>
      <c r="K50" s="49"/>
      <c r="L50" s="49"/>
      <c r="M50" s="49"/>
    </row>
    <row r="51" spans="5:13">
      <c r="E51" s="49"/>
      <c r="F51" s="49"/>
      <c r="G51" s="49"/>
      <c r="H51" s="49"/>
      <c r="I51" s="49"/>
      <c r="J51" s="49"/>
      <c r="K51" s="49"/>
      <c r="L51" s="49"/>
      <c r="M51" s="49"/>
    </row>
  </sheetData>
  <mergeCells count="4">
    <mergeCell ref="C1:E1"/>
    <mergeCell ref="H1:K1"/>
    <mergeCell ref="H2:K2"/>
    <mergeCell ref="C24:D24"/>
  </mergeCells>
  <pageMargins left="0.70866141732283505" right="0.70866141732283505" top="0.74803149606299202" bottom="0.74803149606299202" header="0.31496062992126" footer="0.31496062992126"/>
  <pageSetup paperSize="9" orientation="landscape" r:id="rId1"/>
  <rowBreaks count="1" manualBreakCount="1">
    <brk id="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2023-10-20T05:17:00Z</cp:lastPrinted>
  <dcterms:created xsi:type="dcterms:W3CDTF">2022-05-16T14:23:00Z</dcterms:created>
  <dcterms:modified xsi:type="dcterms:W3CDTF">2025-06-02T05:10:03Z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FD5DB6AEB7FF47B2ADB021C9F41787CB_12</vt:lpwstr>
  </property>
  <property fmtid="{D5CDD505-2E9C-101B-9397-08002B2CF9AE}" pid="3" name="KSOProductBuildVer">
    <vt:lpwstr>1049-12.2.0.17152</vt:lpwstr>
  </property>
</Properties>
</file>